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42adc2fdf151692b/Documentos/SGSST/DOCUMENTOS DE INFORME 2025/INFORMES FINALES Y COUMENTOS 2026/"/>
    </mc:Choice>
  </mc:AlternateContent>
  <xr:revisionPtr revIDLastSave="107" documentId="8_{C5B12E6B-D42C-43BA-B5A2-916275549FC1}" xr6:coauthVersionLast="47" xr6:coauthVersionMax="47" xr10:uidLastSave="{399B8CF1-14E9-4768-8358-61C370905423}"/>
  <bookViews>
    <workbookView xWindow="-108" yWindow="-108" windowWidth="23256" windowHeight="13896" xr2:uid="{00000000-000D-0000-FFFF-FFFF00000000}"/>
  </bookViews>
  <sheets>
    <sheet name="Plan de trabajo SEM CESAR (2)" sheetId="2" r:id="rId1"/>
  </sheets>
  <externalReferences>
    <externalReference r:id="rId2"/>
    <externalReference r:id="rId3"/>
  </externalReferences>
  <definedNames>
    <definedName name="_xlnm.Print_Area" localSheetId="0">'Plan de trabajo SEM CESAR (2)'!$B$2:$X$45</definedName>
    <definedName name="cedula">[1]Tabla_Empleados!$C$2:$D$338</definedName>
    <definedName name="datose">'[2]Datos Empresa'!$B$2:$S$42</definedName>
    <definedName name="Excel_BuiltIn_Print_Titles_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5" i="2" l="1"/>
  <c r="K44" i="2"/>
  <c r="K43" i="2"/>
  <c r="K42" i="2"/>
  <c r="K41" i="2"/>
  <c r="K40" i="2"/>
  <c r="K39" i="2"/>
  <c r="K38" i="2"/>
  <c r="K37" i="2"/>
  <c r="K36" i="2"/>
  <c r="K34" i="2"/>
  <c r="K33" i="2"/>
  <c r="K32" i="2"/>
  <c r="K31" i="2"/>
  <c r="K30" i="2"/>
  <c r="K29" i="2"/>
  <c r="K28" i="2"/>
  <c r="K27" i="2"/>
  <c r="T24" i="2"/>
  <c r="U24" i="2" s="1"/>
  <c r="T23" i="2"/>
  <c r="U23" i="2" s="1"/>
  <c r="V23" i="2" s="1"/>
  <c r="K14" i="2"/>
  <c r="T17" i="2" l="1"/>
  <c r="T18" i="2"/>
  <c r="W23" i="2"/>
  <c r="V18" i="2"/>
  <c r="V24" i="2"/>
  <c r="U17" i="2"/>
  <c r="U18" i="2"/>
  <c r="V17" i="2" l="1"/>
  <c r="W24" i="2"/>
  <c r="L23" i="2"/>
  <c r="W18" i="2"/>
  <c r="M23" i="2" l="1"/>
  <c r="L18" i="2"/>
  <c r="W17" i="2"/>
  <c r="L24" i="2"/>
  <c r="M24" i="2" l="1"/>
  <c r="L17" i="2"/>
  <c r="M18" i="2"/>
  <c r="N23" i="2"/>
  <c r="O23" i="2" l="1"/>
  <c r="N18" i="2"/>
  <c r="M17" i="2"/>
  <c r="N24" i="2"/>
  <c r="O24" i="2" l="1"/>
  <c r="N17" i="2"/>
  <c r="O18" i="2"/>
  <c r="P23" i="2"/>
  <c r="Q23" i="2" l="1"/>
  <c r="P18" i="2"/>
  <c r="P24" i="2"/>
  <c r="O17" i="2"/>
  <c r="Q24" i="2" l="1"/>
  <c r="P17" i="2"/>
  <c r="R23" i="2"/>
  <c r="Q18" i="2"/>
  <c r="S23" i="2" l="1"/>
  <c r="S18" i="2" s="1"/>
  <c r="R18" i="2"/>
  <c r="R24" i="2"/>
  <c r="Q17" i="2"/>
  <c r="S24" i="2" l="1"/>
  <c r="S17" i="2" s="1"/>
  <c r="R17" i="2"/>
</calcChain>
</file>

<file path=xl/sharedStrings.xml><?xml version="1.0" encoding="utf-8"?>
<sst xmlns="http://schemas.openxmlformats.org/spreadsheetml/2006/main" count="201" uniqueCount="109">
  <si>
    <t>Graficas</t>
  </si>
  <si>
    <t>EMPRESA</t>
  </si>
  <si>
    <t>NIT</t>
  </si>
  <si>
    <t>TIPO DE PÓLIZA</t>
  </si>
  <si>
    <t>CONTACTO</t>
  </si>
  <si>
    <t>Plan Men</t>
  </si>
  <si>
    <t>CARGO</t>
  </si>
  <si>
    <t>Eje Men</t>
  </si>
  <si>
    <t>TELÉFONO</t>
  </si>
  <si>
    <t>Ejec.</t>
  </si>
  <si>
    <t>Prog</t>
  </si>
  <si>
    <t>Mes Programado</t>
  </si>
  <si>
    <t>N°</t>
  </si>
  <si>
    <t>ACTIVIDAD</t>
  </si>
  <si>
    <t>MODALIDAD</t>
  </si>
  <si>
    <t>RESPONSABLE</t>
  </si>
  <si>
    <t>ENTREGABLE</t>
  </si>
  <si>
    <t>% AVANCE</t>
  </si>
  <si>
    <t>OBSERVACIONES</t>
  </si>
  <si>
    <t>Seguridad Industrial</t>
  </si>
  <si>
    <t>Presencial</t>
  </si>
  <si>
    <t>Virtual y Presencial</t>
  </si>
  <si>
    <t xml:space="preserve">TEMA </t>
  </si>
  <si>
    <t>OBJETIVO:</t>
  </si>
  <si>
    <t>META:</t>
  </si>
  <si>
    <t>ALCANCE:</t>
  </si>
  <si>
    <t>RESPONSABLE:</t>
  </si>
  <si>
    <t>FASE (PHVA)</t>
  </si>
  <si>
    <t>PLANEAR</t>
  </si>
  <si>
    <t>PROCESO (Seguridad industrial y/o Medicina laboral)</t>
  </si>
  <si>
    <t>HACER</t>
  </si>
  <si>
    <t>Estrategia</t>
  </si>
  <si>
    <t>AGR</t>
  </si>
  <si>
    <t>Medicina laboral</t>
  </si>
  <si>
    <t>PROGRAMA DE VIGILANCIA EPIDEMIOLOGICA DE ERGONOMIA Y VIDA COTIDIANA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</si>
  <si>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</si>
  <si>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</si>
  <si>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</si>
  <si>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</si>
  <si>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</si>
  <si>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</si>
  <si>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</si>
  <si>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</si>
  <si>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</si>
  <si>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</si>
  <si>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</si>
  <si>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</si>
  <si>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PHVA</t>
  </si>
  <si>
    <t>TIPO DE ACTIVIDAD</t>
  </si>
  <si>
    <t>Asesoría</t>
  </si>
  <si>
    <t>PLAN ESTRATEGICA DE SEGURIDAD VIAL</t>
  </si>
  <si>
    <t>Asesoria en diseño e implementación del PESV</t>
  </si>
  <si>
    <t>AT-031</t>
  </si>
  <si>
    <t>Capacitación</t>
  </si>
  <si>
    <t>ALIADO</t>
  </si>
  <si>
    <t>AT-031
AT-028</t>
  </si>
  <si>
    <t>SG-SST</t>
  </si>
  <si>
    <t>VERIFICAR</t>
  </si>
  <si>
    <t>SVE PSICOSOCIAL</t>
  </si>
  <si>
    <t>Asesoria</t>
  </si>
  <si>
    <t>PROGRAMA DE PREVENCIÓN Y ATENCIÓN DE EMERGENCIAS Y CONTIGENCIAS</t>
  </si>
  <si>
    <t>Entrenamiento integral de la brigada de emergencias: Primeros Auxilios, Contraincendios, Rescate y Evacuación</t>
  </si>
  <si>
    <t>Asesoria en ejecución de simulacros de emergencias</t>
  </si>
  <si>
    <t>SGSST</t>
  </si>
  <si>
    <t>Plan Basico Legal</t>
  </si>
  <si>
    <t>Virtual</t>
  </si>
  <si>
    <t>Asesoria sobre estandares minimos resolución 0312 de 2019</t>
  </si>
  <si>
    <t>Validación de estandares minimos resolución 0312 de 2019</t>
  </si>
  <si>
    <t>AT-032</t>
  </si>
  <si>
    <t>AT-033</t>
  </si>
  <si>
    <t>Asesoria en seguridad y salud en el trabajo y seguimiento plan de trabajo</t>
  </si>
  <si>
    <t>Revisión y actalización del plan de emergencias</t>
  </si>
  <si>
    <t>ASESOR EXTERNO SST</t>
  </si>
  <si>
    <t xml:space="preserve">IMPLEMENTACION 90% DEL PLAN DE TRABAJO  </t>
  </si>
  <si>
    <t xml:space="preserve">INTERVENIR LOS RIESGOS PRIORITARIOS DE LA EMPRESA PARA </t>
  </si>
  <si>
    <t>Capacitación comunicación organizacional</t>
  </si>
  <si>
    <t>2 Horas</t>
  </si>
  <si>
    <t>Infografia PBL. Se comparte por correo.</t>
  </si>
  <si>
    <t>Infografia Resolución 0312/2019. Se comparte por correo.</t>
  </si>
  <si>
    <t>En julio se realiz visita fallida puesto que la responsable de SST Karen Gordillo no se conecto a la reunión.</t>
  </si>
  <si>
    <t>Matriz de requisitos legales ARL</t>
  </si>
  <si>
    <t>No Aplica</t>
  </si>
  <si>
    <t>Se comparte mes vencido por correo electronico.</t>
  </si>
  <si>
    <t>Una sesion de rescate y evacuación y una de manejo de extintores.</t>
  </si>
  <si>
    <t>PLAN DE TRABAJO 2025 - 2026</t>
  </si>
  <si>
    <t>Asesoria sistema de ergonomia y vida cotidiana</t>
  </si>
  <si>
    <t>Capacitación prevención de lesiones musculoesqueleticos</t>
  </si>
  <si>
    <t>Capacitación higiene postural</t>
  </si>
  <si>
    <t>Capacitación trabajo en equipo</t>
  </si>
  <si>
    <t>Capacitación en prevención de la salud mental</t>
  </si>
  <si>
    <t>Se programo</t>
  </si>
  <si>
    <t>Asesoria matriz de peligros</t>
  </si>
  <si>
    <t>Asistencia técnica</t>
  </si>
  <si>
    <t>Informe técnico
AT 031</t>
  </si>
  <si>
    <t>Capacitación COPASST</t>
  </si>
  <si>
    <t>PROFE</t>
  </si>
  <si>
    <t>Certificado</t>
  </si>
  <si>
    <t>Capacitación comité de convivencia laboral</t>
  </si>
  <si>
    <t>PLAN DE TRABAJO 2026</t>
  </si>
  <si>
    <t>4 Horas en los meses propuestos SOLERSO  (MARIA SALASAR)</t>
  </si>
  <si>
    <t>2 Horas ASIT ALIADO EN LA SALUD INTEGRAL DEL TRABAJADOR SAS  (AMILKAR)</t>
  </si>
  <si>
    <t>4 Horas en los meses propuestos PROTEGEMOS (MARIA ALEJANDRA Y ANDRES HOYOS )</t>
  </si>
  <si>
    <t xml:space="preserve">Analsis de vulnerabilidad de Emergencia </t>
  </si>
  <si>
    <t xml:space="preserve"> ENSECON </t>
  </si>
  <si>
    <t>La empresa puede inscribir por PROFE a los miembros del Comité. Cero costo (ASIT)</t>
  </si>
  <si>
    <t>La empresa puede inscribir por PROFE a los miembros del Comité. Cero costo (ASTI)</t>
  </si>
  <si>
    <t xml:space="preserve">ANDREA FERNANDÉN </t>
  </si>
  <si>
    <t>SEDES DE LA EMPRESA (VALLEDUPAR, SAN DIEGO Y SAN ALBERTO)</t>
  </si>
  <si>
    <t xml:space="preserve">IDTRACESAR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</si>
</sst>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2"/>
      <color theme="1"/>
      <name val="Calibri"/>
      <family val="2"/>
      <scheme val="minor"/>
    </font>
    <font>
      <b/>
      <sz val="22"/>
      <name val="Roboto"/>
    </font>
    <font>
      <sz val="1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4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Roboto"/>
    </font>
    <font>
      <b/>
      <sz val="10"/>
      <name val="Roboto"/>
    </font>
    <font>
      <b/>
      <sz val="10"/>
      <color theme="1"/>
      <name val="Roboto"/>
    </font>
    <font>
      <sz val="8"/>
      <color theme="0"/>
      <name val="Arial"/>
      <family val="2"/>
    </font>
    <font>
      <sz val="7"/>
      <color theme="0"/>
      <name val="Arial"/>
      <family val="2"/>
    </font>
    <font>
      <sz val="6"/>
      <color theme="0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2"/>
      <color theme="0"/>
      <name val="Roboto"/>
    </font>
    <font>
      <b/>
      <sz val="8"/>
      <color theme="0"/>
      <name val="Roboto"/>
    </font>
    <font>
      <b/>
      <sz val="14"/>
      <color theme="1"/>
      <name val="Arial"/>
      <family val="2"/>
    </font>
    <font>
      <sz val="10"/>
      <name val="Roboto"/>
    </font>
    <font>
      <sz val="11"/>
      <name val="Roboto"/>
    </font>
    <font>
      <sz val="10"/>
      <color rgb="FF000000"/>
      <name val="Roboto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D38"/>
        <bgColor indexed="64"/>
      </patternFill>
    </fill>
    <fill>
      <patternFill patternType="solid">
        <fgColor rgb="FF006D38"/>
        <bgColor rgb="FF006D38"/>
      </patternFill>
    </fill>
    <fill>
      <patternFill patternType="solid">
        <fgColor rgb="FF00206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2" applyFont="1" applyAlignment="1">
      <alignment wrapText="1"/>
    </xf>
    <xf numFmtId="0" fontId="3" fillId="0" borderId="0" xfId="2" applyFont="1" applyAlignment="1">
      <alignment wrapText="1"/>
    </xf>
    <xf numFmtId="0" fontId="4" fillId="2" borderId="0" xfId="2" applyFont="1" applyFill="1" applyAlignment="1">
      <alignment vertical="center" wrapText="1"/>
    </xf>
    <xf numFmtId="0" fontId="6" fillId="3" borderId="0" xfId="2" applyFont="1" applyFill="1" applyAlignment="1">
      <alignment vertical="center"/>
    </xf>
    <xf numFmtId="0" fontId="2" fillId="0" borderId="11" xfId="2" applyFont="1" applyBorder="1" applyAlignment="1">
      <alignment wrapText="1"/>
    </xf>
    <xf numFmtId="0" fontId="8" fillId="0" borderId="0" xfId="2" applyFont="1" applyAlignment="1">
      <alignment wrapText="1"/>
    </xf>
    <xf numFmtId="0" fontId="9" fillId="0" borderId="0" xfId="2" applyFont="1" applyAlignment="1">
      <alignment wrapText="1"/>
    </xf>
    <xf numFmtId="0" fontId="3" fillId="0" borderId="5" xfId="2" applyFont="1" applyBorder="1" applyAlignment="1">
      <alignment wrapText="1"/>
    </xf>
    <xf numFmtId="0" fontId="2" fillId="0" borderId="0" xfId="2" applyFont="1" applyAlignment="1">
      <alignment horizontal="center" vertical="center" wrapText="1"/>
    </xf>
    <xf numFmtId="0" fontId="9" fillId="0" borderId="5" xfId="2" applyFont="1" applyBorder="1" applyAlignment="1">
      <alignment wrapText="1"/>
    </xf>
    <xf numFmtId="0" fontId="2" fillId="0" borderId="0" xfId="2" applyFont="1" applyAlignment="1">
      <alignment vertical="center" wrapText="1"/>
    </xf>
    <xf numFmtId="14" fontId="13" fillId="0" borderId="0" xfId="2" applyNumberFormat="1" applyFont="1" applyAlignment="1">
      <alignment vertical="center" wrapText="1"/>
    </xf>
    <xf numFmtId="0" fontId="3" fillId="0" borderId="5" xfId="2" applyFont="1" applyBorder="1" applyAlignment="1">
      <alignment vertical="center" wrapText="1"/>
    </xf>
    <xf numFmtId="9" fontId="14" fillId="0" borderId="0" xfId="3" applyFont="1" applyBorder="1" applyAlignment="1">
      <alignment horizontal="center" vertical="center" wrapText="1"/>
    </xf>
    <xf numFmtId="9" fontId="15" fillId="0" borderId="0" xfId="3" applyFont="1" applyBorder="1" applyAlignment="1">
      <alignment horizontal="center" vertical="center" wrapText="1"/>
    </xf>
    <xf numFmtId="9" fontId="15" fillId="0" borderId="0" xfId="2" applyNumberFormat="1" applyFont="1" applyAlignment="1">
      <alignment horizontal="center" vertical="center" wrapText="1"/>
    </xf>
    <xf numFmtId="0" fontId="9" fillId="0" borderId="0" xfId="2" applyFont="1" applyAlignment="1">
      <alignment vertical="center" wrapText="1"/>
    </xf>
    <xf numFmtId="0" fontId="2" fillId="0" borderId="12" xfId="2" applyFont="1" applyBorder="1" applyAlignment="1">
      <alignment wrapText="1"/>
    </xf>
    <xf numFmtId="0" fontId="17" fillId="4" borderId="4" xfId="2" applyFont="1" applyFill="1" applyBorder="1" applyAlignment="1">
      <alignment horizontal="center" vertical="center" wrapText="1"/>
    </xf>
    <xf numFmtId="9" fontId="18" fillId="0" borderId="4" xfId="3" applyFont="1" applyBorder="1" applyAlignment="1">
      <alignment horizontal="center" vertical="center" wrapText="1"/>
    </xf>
    <xf numFmtId="0" fontId="16" fillId="0" borderId="0" xfId="2" applyFont="1" applyAlignment="1">
      <alignment vertical="center" wrapText="1"/>
    </xf>
    <xf numFmtId="0" fontId="17" fillId="6" borderId="4" xfId="2" applyFont="1" applyFill="1" applyBorder="1" applyAlignment="1">
      <alignment horizontal="center" vertical="center" wrapText="1"/>
    </xf>
    <xf numFmtId="9" fontId="18" fillId="0" borderId="4" xfId="1" applyFont="1" applyBorder="1" applyAlignment="1">
      <alignment horizontal="center" vertical="center" wrapText="1"/>
    </xf>
    <xf numFmtId="0" fontId="2" fillId="0" borderId="4" xfId="2" applyFont="1" applyBorder="1" applyAlignment="1">
      <alignment wrapText="1"/>
    </xf>
    <xf numFmtId="0" fontId="10" fillId="4" borderId="16" xfId="2" applyFont="1" applyFill="1" applyBorder="1" applyAlignment="1">
      <alignment horizontal="center" vertical="center" wrapText="1"/>
    </xf>
    <xf numFmtId="0" fontId="10" fillId="4" borderId="13" xfId="2" applyFont="1" applyFill="1" applyBorder="1" applyAlignment="1">
      <alignment horizontal="center" vertical="center" wrapText="1"/>
    </xf>
    <xf numFmtId="0" fontId="10" fillId="4" borderId="4" xfId="2" applyFont="1" applyFill="1" applyBorder="1" applyAlignment="1">
      <alignment horizontal="center" vertical="center" wrapText="1"/>
    </xf>
    <xf numFmtId="14" fontId="20" fillId="4" borderId="4" xfId="2" applyNumberFormat="1" applyFont="1" applyFill="1" applyBorder="1" applyAlignment="1">
      <alignment horizontal="center" vertical="center" textRotation="90" wrapText="1"/>
    </xf>
    <xf numFmtId="0" fontId="21" fillId="0" borderId="0" xfId="2" applyFont="1" applyAlignment="1">
      <alignment vertical="center" textRotation="90" wrapText="1"/>
    </xf>
    <xf numFmtId="0" fontId="22" fillId="0" borderId="3" xfId="2" applyFont="1" applyBorder="1" applyAlignment="1">
      <alignment horizontal="center" vertical="center" wrapText="1"/>
    </xf>
    <xf numFmtId="0" fontId="22" fillId="0" borderId="4" xfId="2" applyFont="1" applyBorder="1" applyAlignment="1">
      <alignment horizontal="center" vertical="center" wrapText="1"/>
    </xf>
    <xf numFmtId="0" fontId="23" fillId="0" borderId="4" xfId="0" applyFont="1" applyBorder="1" applyAlignment="1">
      <alignment vertical="center" wrapText="1"/>
    </xf>
    <xf numFmtId="0" fontId="24" fillId="0" borderId="4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9" fontId="25" fillId="0" borderId="4" xfId="3" applyFont="1" applyBorder="1" applyAlignment="1">
      <alignment horizontal="center" vertical="center" wrapText="1"/>
    </xf>
    <xf numFmtId="0" fontId="6" fillId="0" borderId="4" xfId="2" applyFont="1" applyBorder="1" applyAlignment="1">
      <alignment vertical="center"/>
    </xf>
    <xf numFmtId="0" fontId="6" fillId="3" borderId="4" xfId="2" applyFont="1" applyFill="1" applyBorder="1" applyAlignment="1">
      <alignment vertical="center"/>
    </xf>
    <xf numFmtId="0" fontId="2" fillId="0" borderId="17" xfId="2" applyFont="1" applyBorder="1" applyAlignment="1">
      <alignment vertical="center" wrapText="1"/>
    </xf>
    <xf numFmtId="0" fontId="22" fillId="0" borderId="22" xfId="2" applyFont="1" applyBorder="1" applyAlignment="1">
      <alignment horizontal="center" vertical="center" wrapText="1"/>
    </xf>
    <xf numFmtId="0" fontId="22" fillId="0" borderId="23" xfId="2" applyFont="1" applyBorder="1" applyAlignment="1">
      <alignment horizontal="center" vertical="center" wrapText="1"/>
    </xf>
    <xf numFmtId="0" fontId="22" fillId="0" borderId="13" xfId="2" applyFont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2" fillId="0" borderId="4" xfId="2" applyFont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 wrapText="1"/>
    </xf>
    <xf numFmtId="0" fontId="12" fillId="0" borderId="19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 wrapText="1"/>
    </xf>
    <xf numFmtId="14" fontId="19" fillId="4" borderId="15" xfId="2" applyNumberFormat="1" applyFont="1" applyFill="1" applyBorder="1" applyAlignment="1">
      <alignment horizontal="center" vertical="center" wrapText="1"/>
    </xf>
    <xf numFmtId="14" fontId="19" fillId="4" borderId="19" xfId="2" applyNumberFormat="1" applyFont="1" applyFill="1" applyBorder="1" applyAlignment="1">
      <alignment horizontal="center" vertical="center" wrapText="1"/>
    </xf>
    <xf numFmtId="14" fontId="19" fillId="4" borderId="14" xfId="2" applyNumberFormat="1" applyFont="1" applyFill="1" applyBorder="1" applyAlignment="1">
      <alignment horizontal="center" vertical="center" wrapText="1"/>
    </xf>
    <xf numFmtId="0" fontId="5" fillId="2" borderId="20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5" fillId="2" borderId="11" xfId="2" applyFont="1" applyFill="1" applyBorder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5" fillId="2" borderId="21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/>
    </xf>
    <xf numFmtId="0" fontId="7" fillId="4" borderId="8" xfId="2" applyFont="1" applyFill="1" applyBorder="1" applyAlignment="1">
      <alignment horizontal="center" vertical="center"/>
    </xf>
    <xf numFmtId="0" fontId="7" fillId="4" borderId="9" xfId="2" applyFont="1" applyFill="1" applyBorder="1" applyAlignment="1">
      <alignment horizontal="center" vertical="center"/>
    </xf>
    <xf numFmtId="0" fontId="7" fillId="4" borderId="10" xfId="2" applyFont="1" applyFill="1" applyBorder="1" applyAlignment="1">
      <alignment horizontal="center" vertical="center"/>
    </xf>
    <xf numFmtId="1" fontId="12" fillId="0" borderId="4" xfId="2" applyNumberFormat="1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</cellXfs>
  <cellStyles count="6">
    <cellStyle name="Normal" xfId="0" builtinId="0"/>
    <cellStyle name="Normal 20 2" xfId="4" xr:uid="{00000000-0005-0000-0000-000001000000}"/>
    <cellStyle name="Normal 4 2 4" xfId="2" xr:uid="{00000000-0005-0000-0000-000002000000}"/>
    <cellStyle name="Porcentaje" xfId="1" builtinId="5"/>
    <cellStyle name="Porcentaje 3" xfId="5" xr:uid="{00000000-0005-0000-0000-000004000000}"/>
    <cellStyle name="Porcentaje 7" xfId="3" xr:uid="{00000000-0005-0000-0000-000005000000}"/>
  </cellStyles>
  <dxfs count="3">
    <dxf>
      <font>
        <color theme="5" tint="-0.24994659260841701"/>
      </font>
      <fill>
        <patternFill>
          <bgColor theme="5" tint="-0.24994659260841701"/>
        </patternFill>
      </fill>
    </dxf>
    <dxf>
      <font>
        <color rgb="FF004625"/>
      </font>
      <fill>
        <patternFill>
          <bgColor rgb="FF004625"/>
        </patternFill>
      </fill>
    </dxf>
    <dxf>
      <font>
        <color rgb="FF0070C0"/>
      </font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s-CO" sz="1400" b="1" i="0" u="none" strike="noStrike" kern="120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400" b="1" i="0" u="none" strike="noStrike" kern="120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rPr>
              <a:t>Cumplimiento Mensual Plan de Trabajo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1.8588712389353466E-2"/>
          <c:y val="0.16393405640696196"/>
          <c:w val="0.9691279025052365"/>
          <c:h val="0.6353351178155283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'Plan de trabajo SEM CESAR (2)'!$K$18</c:f>
              <c:strCache>
                <c:ptCount val="1"/>
                <c:pt idx="0">
                  <c:v>Eje Men</c:v>
                </c:pt>
              </c:strCache>
            </c:strRef>
          </c:tx>
          <c:spPr>
            <a:solidFill>
              <a:srgbClr val="006D38"/>
            </a:solidFill>
            <a:ln w="25400" cap="flat" cmpd="sng" algn="ctr">
              <a:solidFill>
                <a:srgbClr val="006D38"/>
              </a:solidFill>
              <a:prstDash val="solid"/>
            </a:ln>
            <a:effectLst/>
          </c:spPr>
          <c:invertIfNegative val="0"/>
          <c:cat>
            <c:strRef>
              <c:f>'Plan de trabajo SEM CESAR (2)'!$L$26:$S$26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'Plan de trabajo SEM CESAR (2)'!$L$18:$S$18</c:f>
              <c:numCache>
                <c:formatCode>0%</c:formatCode>
                <c:ptCount val="8"/>
                <c:pt idx="0">
                  <c:v>5.2631578947368418E-2</c:v>
                </c:pt>
                <c:pt idx="1">
                  <c:v>7.8947368421052627E-2</c:v>
                </c:pt>
                <c:pt idx="2">
                  <c:v>0.10526315789473684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F0-4F03-AAEB-29DC7D8A7BDC}"/>
            </c:ext>
          </c:extLst>
        </c:ser>
        <c:ser>
          <c:idx val="0"/>
          <c:order val="0"/>
          <c:tx>
            <c:strRef>
              <c:f>'Plan de trabajo SEM CESAR (2)'!$K$17</c:f>
              <c:strCache>
                <c:ptCount val="1"/>
                <c:pt idx="0">
                  <c:v>Plan Men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'Plan de trabajo SEM CESAR (2)'!$L$26:$S$26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'Plan de trabajo SEM CESAR (2)'!$L$17:$S$17</c:f>
              <c:numCache>
                <c:formatCode>0%</c:formatCode>
                <c:ptCount val="8"/>
                <c:pt idx="0">
                  <c:v>0.10526315789473686</c:v>
                </c:pt>
                <c:pt idx="1">
                  <c:v>0.26315789473684204</c:v>
                </c:pt>
                <c:pt idx="2">
                  <c:v>0.21052631578947367</c:v>
                </c:pt>
                <c:pt idx="3">
                  <c:v>0.10526315789473684</c:v>
                </c:pt>
                <c:pt idx="4">
                  <c:v>7.8947368421052655E-2</c:v>
                </c:pt>
                <c:pt idx="5">
                  <c:v>0.10526315789473684</c:v>
                </c:pt>
                <c:pt idx="6">
                  <c:v>7.8947368421052655E-2</c:v>
                </c:pt>
                <c:pt idx="7">
                  <c:v>5.2631578947368363E-2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F0-4F03-AAEB-29DC7D8A7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736944"/>
        <c:axId val="191740864"/>
      </c:barChart>
      <c:catAx>
        <c:axId val="19173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s-CO"/>
          </a:p>
        </c:txPr>
        <c:crossAx val="191740864"/>
        <c:crosses val="autoZero"/>
        <c:auto val="1"/>
        <c:lblAlgn val="ctr"/>
        <c:lblOffset val="100"/>
        <c:noMultiLvlLbl val="0"/>
      </c:catAx>
      <c:valAx>
        <c:axId val="191740864"/>
        <c:scaling>
          <c:orientation val="minMax"/>
          <c:max val="0.5"/>
          <c:min val="0"/>
        </c:scaling>
        <c:delete val="1"/>
        <c:axPos val="l"/>
        <c:numFmt formatCode="0%" sourceLinked="0"/>
        <c:majorTickMark val="out"/>
        <c:minorTickMark val="none"/>
        <c:tickLblPos val="nextTo"/>
        <c:crossAx val="191736944"/>
        <c:crosses val="autoZero"/>
        <c:crossBetween val="between"/>
        <c:majorUnit val="0.1"/>
      </c:valAx>
    </c:plotArea>
    <c:legend>
      <c:legendPos val="r"/>
      <c:layout>
        <c:manualLayout>
          <c:xMode val="edge"/>
          <c:yMode val="edge"/>
          <c:x val="1.6061847880414076E-2"/>
          <c:y val="0.17594389350486911"/>
          <c:w val="0.19934546788147714"/>
          <c:h val="0.16122975308264945"/>
        </c:manualLayout>
      </c:layout>
      <c:overlay val="0"/>
      <c:txPr>
        <a:bodyPr/>
        <a:lstStyle/>
        <a:p>
          <a:pPr>
            <a:defRPr sz="1050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CO" sz="1400">
                <a:solidFill>
                  <a:schemeClr val="tx2">
                    <a:lumMod val="75000"/>
                  </a:schemeClr>
                </a:solidFill>
              </a:rPr>
              <a:t>Curva</a:t>
            </a:r>
            <a:r>
              <a:rPr lang="es-CO" sz="1400" baseline="0">
                <a:solidFill>
                  <a:schemeClr val="tx2">
                    <a:lumMod val="75000"/>
                  </a:schemeClr>
                </a:solidFill>
              </a:rPr>
              <a:t> de Avance Plan de Trabajo</a:t>
            </a:r>
            <a:endParaRPr lang="es-CO" sz="1400">
              <a:solidFill>
                <a:schemeClr val="tx2">
                  <a:lumMod val="75000"/>
                </a:schemeClr>
              </a:solidFill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1811780212782743E-2"/>
          <c:y val="0.35128571262442304"/>
          <c:w val="0.85160225901453612"/>
          <c:h val="0.45398542453029395"/>
        </c:manualLayout>
      </c:layout>
      <c:barChart>
        <c:barDir val="col"/>
        <c:grouping val="clustered"/>
        <c:varyColors val="0"/>
        <c:ser>
          <c:idx val="0"/>
          <c:order val="0"/>
          <c:tx>
            <c:v>Ejecutado</c:v>
          </c:tx>
          <c:spPr>
            <a:solidFill>
              <a:srgbClr val="006D38"/>
            </a:solidFill>
            <a:ln>
              <a:solidFill>
                <a:srgbClr val="006D38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'Plan de trabajo SEM CESAR (2)'!$L$26:$S$26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'Plan de trabajo SEM CESAR (2)'!$L$23:$S$23</c:f>
              <c:numCache>
                <c:formatCode>0%</c:formatCode>
                <c:ptCount val="8"/>
                <c:pt idx="0">
                  <c:v>5.2631578947368418E-2</c:v>
                </c:pt>
                <c:pt idx="1">
                  <c:v>0.13157894736842105</c:v>
                </c:pt>
                <c:pt idx="2">
                  <c:v>0.23684210526315788</c:v>
                </c:pt>
                <c:pt idx="3">
                  <c:v>0.23684210526315788</c:v>
                </c:pt>
                <c:pt idx="4">
                  <c:v>0.23684210526315788</c:v>
                </c:pt>
                <c:pt idx="5">
                  <c:v>0.23684210526315788</c:v>
                </c:pt>
                <c:pt idx="6">
                  <c:v>0.23684210526315788</c:v>
                </c:pt>
                <c:pt idx="7">
                  <c:v>0.23684210526315788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F8-4862-9091-58C87CFC98FB}"/>
            </c:ext>
          </c:extLst>
        </c:ser>
        <c:ser>
          <c:idx val="2"/>
          <c:order val="2"/>
          <c:tx>
            <c:v>Hoy</c:v>
          </c:tx>
          <c:spPr>
            <a:solidFill>
              <a:srgbClr val="FFC000">
                <a:alpha val="54000"/>
              </a:srgbClr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8C9-43FC-A997-959AA1C2EBDE}"/>
              </c:ext>
            </c:extLst>
          </c:dPt>
          <c:dPt>
            <c:idx val="14"/>
            <c:invertIfNegative val="0"/>
            <c:bubble3D val="0"/>
            <c:spPr>
              <a:solidFill>
                <a:srgbClr val="FFC000">
                  <a:alpha val="54000"/>
                </a:srgbClr>
              </a:solidFill>
              <a:ln>
                <a:solidFill>
                  <a:srgbClr val="FFC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4F8-4862-9091-58C87CFC98FB}"/>
              </c:ext>
            </c:extLst>
          </c:dPt>
          <c:dPt>
            <c:idx val="50"/>
            <c:invertIfNegative val="0"/>
            <c:bubble3D val="0"/>
            <c:spPr>
              <a:solidFill>
                <a:srgbClr val="FFC000">
                  <a:alpha val="54000"/>
                </a:srgbClr>
              </a:solidFill>
              <a:ln>
                <a:solidFill>
                  <a:srgbClr val="FFFF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4F8-4862-9091-58C87CFC98FB}"/>
              </c:ext>
            </c:extLst>
          </c:dPt>
          <c:cat>
            <c:strRef>
              <c:f>'Plan de trabajo SEM CESAR (2)'!$L$26:$S$26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'Plan de trabajo SEM CESAR (2)'!$L$16:$S$16</c:f>
              <c:numCache>
                <c:formatCode>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6-34F8-4862-9091-58C87CFC9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739296"/>
        <c:axId val="191742040"/>
      </c:barChart>
      <c:lineChart>
        <c:grouping val="stacked"/>
        <c:varyColors val="0"/>
        <c:ser>
          <c:idx val="1"/>
          <c:order val="1"/>
          <c:tx>
            <c:v>Programado</c:v>
          </c:tx>
          <c:spPr>
            <a:ln w="19050">
              <a:solidFill>
                <a:srgbClr val="0070C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5-08C9-43FC-A997-959AA1C2EBDE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'[2]Propuesta cronograma Tequendama'!$S$23:$AD$23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cat>
          <c:val>
            <c:numRef>
              <c:f>'Plan de trabajo SEM CESAR (2)'!$L$24:$S$24</c:f>
              <c:numCache>
                <c:formatCode>0%</c:formatCode>
                <c:ptCount val="8"/>
                <c:pt idx="0">
                  <c:v>0.28947368421052633</c:v>
                </c:pt>
                <c:pt idx="1">
                  <c:v>0.55263157894736836</c:v>
                </c:pt>
                <c:pt idx="2">
                  <c:v>0.76315789473684204</c:v>
                </c:pt>
                <c:pt idx="3">
                  <c:v>0.86842105263157887</c:v>
                </c:pt>
                <c:pt idx="4">
                  <c:v>0.94736842105263153</c:v>
                </c:pt>
                <c:pt idx="5">
                  <c:v>1.0526315789473684</c:v>
                </c:pt>
                <c:pt idx="6">
                  <c:v>1.131578947368421</c:v>
                </c:pt>
                <c:pt idx="7">
                  <c:v>1.1842105263157894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4F8-4862-9091-58C87CFC9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738512"/>
        <c:axId val="191739688"/>
      </c:lineChart>
      <c:catAx>
        <c:axId val="19173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91742040"/>
        <c:crosses val="autoZero"/>
        <c:auto val="1"/>
        <c:lblAlgn val="ctr"/>
        <c:lblOffset val="100"/>
        <c:noMultiLvlLbl val="1"/>
      </c:catAx>
      <c:valAx>
        <c:axId val="191742040"/>
        <c:scaling>
          <c:orientation val="minMax"/>
          <c:max val="1"/>
        </c:scaling>
        <c:delete val="0"/>
        <c:axPos val="l"/>
        <c:numFmt formatCode="0%" sourceLinked="1"/>
        <c:majorTickMark val="out"/>
        <c:minorTickMark val="none"/>
        <c:tickLblPos val="nextTo"/>
        <c:crossAx val="191739296"/>
        <c:crosses val="autoZero"/>
        <c:crossBetween val="between"/>
        <c:majorUnit val="0.2"/>
      </c:valAx>
      <c:valAx>
        <c:axId val="191739688"/>
        <c:scaling>
          <c:orientation val="minMax"/>
          <c:max val="1"/>
        </c:scaling>
        <c:delete val="1"/>
        <c:axPos val="r"/>
        <c:numFmt formatCode="0%" sourceLinked="1"/>
        <c:majorTickMark val="out"/>
        <c:minorTickMark val="none"/>
        <c:tickLblPos val="nextTo"/>
        <c:crossAx val="191738512"/>
        <c:crosses val="max"/>
        <c:crossBetween val="between"/>
      </c:valAx>
      <c:catAx>
        <c:axId val="191738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173968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spPr>
    <a:ln w="3175"/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253684</xdr:rowOff>
    </xdr:from>
    <xdr:to>
      <xdr:col>3</xdr:col>
      <xdr:colOff>9781</xdr:colOff>
      <xdr:row>22</xdr:row>
      <xdr:rowOff>253830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F51F4695-D05C-4F49-A1DE-0E0193C0D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8635684"/>
          <a:ext cx="1366141" cy="146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125381</xdr:colOff>
      <xdr:row>6</xdr:row>
      <xdr:rowOff>222885</xdr:rowOff>
    </xdr:from>
    <xdr:to>
      <xdr:col>23</xdr:col>
      <xdr:colOff>5075903</xdr:colOff>
      <xdr:row>12</xdr:row>
      <xdr:rowOff>1930809</xdr:rowOff>
    </xdr:to>
    <xdr:graphicFrame macro="">
      <xdr:nvGraphicFramePr>
        <xdr:cNvPr id="3" name="9 Gráfico">
          <a:extLst>
            <a:ext uri="{FF2B5EF4-FFF2-40B4-BE49-F238E27FC236}">
              <a16:creationId xmlns:a16="http://schemas.microsoft.com/office/drawing/2014/main" id="{5348A477-667D-4A86-814C-CD297D856435}"/>
            </a:ext>
            <a:ext uri="{147F2762-F138-4A5C-976F-8EAC2B608ADB}">
              <a16:predDERef xmlns:a16="http://schemas.microsoft.com/office/drawing/2014/main" pred="{00000000-0008-0000-00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48382</xdr:colOff>
      <xdr:row>7</xdr:row>
      <xdr:rowOff>6425</xdr:rowOff>
    </xdr:from>
    <xdr:to>
      <xdr:col>9</xdr:col>
      <xdr:colOff>19050</xdr:colOff>
      <xdr:row>12</xdr:row>
      <xdr:rowOff>1890712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id="{5B91555B-DA2D-4745-82C5-DE363B0908CA}"/>
            </a:ext>
            <a:ext uri="{147F2762-F138-4A5C-976F-8EAC2B608ADB}">
              <a16:predDERef xmlns:a16="http://schemas.microsoft.com/office/drawing/2014/main" pre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</xdr:col>
      <xdr:colOff>0</xdr:colOff>
      <xdr:row>15</xdr:row>
      <xdr:rowOff>211152</xdr:rowOff>
    </xdr:from>
    <xdr:ext cx="1271919" cy="702"/>
    <xdr:pic>
      <xdr:nvPicPr>
        <xdr:cNvPr id="5" name="1 Imagen">
          <a:extLst>
            <a:ext uri="{FF2B5EF4-FFF2-40B4-BE49-F238E27FC236}">
              <a16:creationId xmlns:a16="http://schemas.microsoft.com/office/drawing/2014/main" id="{CC5BBA53-BD79-4287-A0F2-4DF14AA39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6131892"/>
          <a:ext cx="1271919" cy="702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17</xdr:row>
      <xdr:rowOff>211152</xdr:rowOff>
    </xdr:from>
    <xdr:ext cx="1271919" cy="702"/>
    <xdr:pic>
      <xdr:nvPicPr>
        <xdr:cNvPr id="6" name="1 Imagen">
          <a:extLst>
            <a:ext uri="{FF2B5EF4-FFF2-40B4-BE49-F238E27FC236}">
              <a16:creationId xmlns:a16="http://schemas.microsoft.com/office/drawing/2014/main" id="{4BE644D5-FAA7-4209-B8D3-75760C842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6787212"/>
          <a:ext cx="1271919" cy="702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23</xdr:col>
      <xdr:colOff>174143</xdr:colOff>
      <xdr:row>22</xdr:row>
      <xdr:rowOff>245648</xdr:rowOff>
    </xdr:from>
    <xdr:to>
      <xdr:col>24</xdr:col>
      <xdr:colOff>702636</xdr:colOff>
      <xdr:row>23</xdr:row>
      <xdr:rowOff>318442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31A7A410-ACEF-4723-8505-6B401DEDC098}"/>
            </a:ext>
          </a:extLst>
        </xdr:cNvPr>
        <xdr:cNvGrpSpPr/>
      </xdr:nvGrpSpPr>
      <xdr:grpSpPr>
        <a:xfrm>
          <a:off x="19736761" y="8669212"/>
          <a:ext cx="5710093" cy="405303"/>
          <a:chOff x="14139333" y="8252233"/>
          <a:chExt cx="2723573" cy="492620"/>
        </a:xfrm>
      </xdr:grpSpPr>
      <xdr:grpSp>
        <xdr:nvGrpSpPr>
          <xdr:cNvPr id="8" name="Grupo 7">
            <a:extLst>
              <a:ext uri="{FF2B5EF4-FFF2-40B4-BE49-F238E27FC236}">
                <a16:creationId xmlns:a16="http://schemas.microsoft.com/office/drawing/2014/main" id="{C60931F3-A058-2E60-55F3-78F31F420AB2}"/>
              </a:ext>
            </a:extLst>
          </xdr:cNvPr>
          <xdr:cNvGrpSpPr/>
        </xdr:nvGrpSpPr>
        <xdr:grpSpPr>
          <a:xfrm>
            <a:off x="14139333" y="8252233"/>
            <a:ext cx="1402773" cy="212512"/>
            <a:chOff x="11927416" y="8252234"/>
            <a:chExt cx="1402773" cy="212512"/>
          </a:xfrm>
        </xdr:grpSpPr>
        <xdr:sp macro="" textlink="">
          <xdr:nvSpPr>
            <xdr:cNvPr id="15" name="5 CuadroTexto">
              <a:extLst>
                <a:ext uri="{FF2B5EF4-FFF2-40B4-BE49-F238E27FC236}">
                  <a16:creationId xmlns:a16="http://schemas.microsoft.com/office/drawing/2014/main" id="{FB2A997E-8A8B-3E7F-794F-844AC53D343F}"/>
                </a:ext>
              </a:extLst>
            </xdr:cNvPr>
            <xdr:cNvSpPr txBox="1"/>
          </xdr:nvSpPr>
          <xdr:spPr>
            <a:xfrm>
              <a:off x="12103330" y="8252234"/>
              <a:ext cx="1226859" cy="21251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indent="0"/>
              <a:r>
                <a:rPr lang="es-CO" sz="1000">
                  <a:solidFill>
                    <a:schemeClr val="dk1"/>
                  </a:solidFill>
                  <a:latin typeface="Roboto"/>
                  <a:ea typeface="+mn-ea"/>
                  <a:cs typeface="Arial" panose="020B0604020202020204" pitchFamily="34" charset="0"/>
                </a:rPr>
                <a:t>1. Programado</a:t>
              </a:r>
            </a:p>
          </xdr:txBody>
        </xdr:sp>
        <xdr:sp macro="" textlink="">
          <xdr:nvSpPr>
            <xdr:cNvPr id="16" name="Rectángulo redondeado 15">
              <a:extLst>
                <a:ext uri="{FF2B5EF4-FFF2-40B4-BE49-F238E27FC236}">
                  <a16:creationId xmlns:a16="http://schemas.microsoft.com/office/drawing/2014/main" id="{FB17524D-304B-2A4E-9EE1-375F9E3835CB}"/>
                </a:ext>
              </a:extLst>
            </xdr:cNvPr>
            <xdr:cNvSpPr/>
          </xdr:nvSpPr>
          <xdr:spPr>
            <a:xfrm>
              <a:off x="11927416" y="8286751"/>
              <a:ext cx="179917" cy="148166"/>
            </a:xfrm>
            <a:prstGeom prst="roundRect">
              <a:avLst/>
            </a:prstGeom>
            <a:solidFill>
              <a:srgbClr val="0070C0"/>
            </a:solidFill>
          </xdr:spPr>
          <xdr:style>
            <a:lnRef idx="0">
              <a:schemeClr val="accent1"/>
            </a:lnRef>
            <a:fillRef idx="3">
              <a:schemeClr val="accent1"/>
            </a:fillRef>
            <a:effectRef idx="3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  <xdr:grpSp>
        <xdr:nvGrpSpPr>
          <xdr:cNvPr id="9" name="Grupo 8">
            <a:extLst>
              <a:ext uri="{FF2B5EF4-FFF2-40B4-BE49-F238E27FC236}">
                <a16:creationId xmlns:a16="http://schemas.microsoft.com/office/drawing/2014/main" id="{FC2B9C45-E438-CB56-6B27-D6BC7297B03A}"/>
              </a:ext>
            </a:extLst>
          </xdr:cNvPr>
          <xdr:cNvGrpSpPr/>
        </xdr:nvGrpSpPr>
        <xdr:grpSpPr>
          <a:xfrm>
            <a:off x="14143566" y="8510467"/>
            <a:ext cx="2395538" cy="234386"/>
            <a:chOff x="11927416" y="8252234"/>
            <a:chExt cx="2395538" cy="234386"/>
          </a:xfrm>
        </xdr:grpSpPr>
        <xdr:sp macro="" textlink="">
          <xdr:nvSpPr>
            <xdr:cNvPr id="13" name="5 CuadroTexto">
              <a:extLst>
                <a:ext uri="{FF2B5EF4-FFF2-40B4-BE49-F238E27FC236}">
                  <a16:creationId xmlns:a16="http://schemas.microsoft.com/office/drawing/2014/main" id="{3E64B44A-54B6-4AF0-4BA0-621B84ECDDD6}"/>
                </a:ext>
              </a:extLst>
            </xdr:cNvPr>
            <xdr:cNvSpPr txBox="1"/>
          </xdr:nvSpPr>
          <xdr:spPr>
            <a:xfrm>
              <a:off x="12103330" y="8252234"/>
              <a:ext cx="2219624" cy="23438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indent="0"/>
              <a:r>
                <a:rPr lang="es-CO" sz="1000">
                  <a:solidFill>
                    <a:schemeClr val="dk1"/>
                  </a:solidFill>
                  <a:latin typeface="Roboto"/>
                  <a:ea typeface="+mn-ea"/>
                  <a:cs typeface="Arial" panose="020B0604020202020204" pitchFamily="34" charset="0"/>
                </a:rPr>
                <a:t>3. Cancelado / Reprogramado</a:t>
              </a:r>
            </a:p>
          </xdr:txBody>
        </xdr:sp>
        <xdr:sp macro="" textlink="">
          <xdr:nvSpPr>
            <xdr:cNvPr id="14" name="Rectángulo redondeado 13">
              <a:extLst>
                <a:ext uri="{FF2B5EF4-FFF2-40B4-BE49-F238E27FC236}">
                  <a16:creationId xmlns:a16="http://schemas.microsoft.com/office/drawing/2014/main" id="{ACF49BCA-9BC3-A061-D075-B766F0C4547D}"/>
                </a:ext>
              </a:extLst>
            </xdr:cNvPr>
            <xdr:cNvSpPr/>
          </xdr:nvSpPr>
          <xdr:spPr>
            <a:xfrm>
              <a:off x="11927416" y="8286751"/>
              <a:ext cx="179917" cy="148166"/>
            </a:xfrm>
            <a:prstGeom prst="roundRect">
              <a:avLst/>
            </a:prstGeom>
            <a:solidFill>
              <a:srgbClr val="FF6D38"/>
            </a:solidFill>
          </xdr:spPr>
          <xdr:style>
            <a:lnRef idx="0">
              <a:schemeClr val="accent1"/>
            </a:lnRef>
            <a:fillRef idx="3">
              <a:schemeClr val="accent1"/>
            </a:fillRef>
            <a:effectRef idx="3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  <xdr:grpSp>
        <xdr:nvGrpSpPr>
          <xdr:cNvPr id="10" name="Grupo 9">
            <a:extLst>
              <a:ext uri="{FF2B5EF4-FFF2-40B4-BE49-F238E27FC236}">
                <a16:creationId xmlns:a16="http://schemas.microsoft.com/office/drawing/2014/main" id="{70761EDC-9565-A6EB-F1B0-EA9DE35FCA75}"/>
              </a:ext>
            </a:extLst>
          </xdr:cNvPr>
          <xdr:cNvGrpSpPr/>
        </xdr:nvGrpSpPr>
        <xdr:grpSpPr>
          <a:xfrm>
            <a:off x="15460133" y="8271283"/>
            <a:ext cx="1402773" cy="212512"/>
            <a:chOff x="11927416" y="8252234"/>
            <a:chExt cx="1402773" cy="212512"/>
          </a:xfrm>
        </xdr:grpSpPr>
        <xdr:sp macro="" textlink="">
          <xdr:nvSpPr>
            <xdr:cNvPr id="11" name="5 CuadroTexto">
              <a:extLst>
                <a:ext uri="{FF2B5EF4-FFF2-40B4-BE49-F238E27FC236}">
                  <a16:creationId xmlns:a16="http://schemas.microsoft.com/office/drawing/2014/main" id="{44E54561-EC6F-7A5C-C74F-1FBA7E63C92C}"/>
                </a:ext>
              </a:extLst>
            </xdr:cNvPr>
            <xdr:cNvSpPr txBox="1"/>
          </xdr:nvSpPr>
          <xdr:spPr>
            <a:xfrm>
              <a:off x="12103330" y="8252234"/>
              <a:ext cx="1226859" cy="21251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indent="0"/>
              <a:r>
                <a:rPr lang="es-CO" sz="1000">
                  <a:solidFill>
                    <a:schemeClr val="dk1"/>
                  </a:solidFill>
                  <a:latin typeface="Roboto"/>
                  <a:ea typeface="+mn-ea"/>
                  <a:cs typeface="Arial" panose="020B0604020202020204" pitchFamily="34" charset="0"/>
                </a:rPr>
                <a:t>2.</a:t>
              </a:r>
              <a:r>
                <a:rPr lang="es-CO" sz="1000" baseline="0">
                  <a:solidFill>
                    <a:schemeClr val="dk1"/>
                  </a:solidFill>
                  <a:latin typeface="Roboto"/>
                  <a:ea typeface="+mn-ea"/>
                  <a:cs typeface="Arial" panose="020B0604020202020204" pitchFamily="34" charset="0"/>
                </a:rPr>
                <a:t> Ejecutado</a:t>
              </a:r>
              <a:endParaRPr lang="es-CO" sz="1000">
                <a:solidFill>
                  <a:schemeClr val="dk1"/>
                </a:solidFill>
                <a:latin typeface="Roboto"/>
                <a:ea typeface="+mn-ea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2" name="Rectángulo redondeado 11">
              <a:extLst>
                <a:ext uri="{FF2B5EF4-FFF2-40B4-BE49-F238E27FC236}">
                  <a16:creationId xmlns:a16="http://schemas.microsoft.com/office/drawing/2014/main" id="{542C66F2-B39A-CCDA-4A25-D454FC0DF79B}"/>
                </a:ext>
              </a:extLst>
            </xdr:cNvPr>
            <xdr:cNvSpPr/>
          </xdr:nvSpPr>
          <xdr:spPr>
            <a:xfrm>
              <a:off x="11927416" y="8286751"/>
              <a:ext cx="179917" cy="148166"/>
            </a:xfrm>
            <a:prstGeom prst="roundRect">
              <a:avLst/>
            </a:prstGeom>
            <a:solidFill>
              <a:srgbClr val="006D38"/>
            </a:solidFill>
          </xdr:spPr>
          <xdr:style>
            <a:lnRef idx="0">
              <a:schemeClr val="accent1"/>
            </a:lnRef>
            <a:fillRef idx="3">
              <a:schemeClr val="accent1"/>
            </a:fillRef>
            <a:effectRef idx="3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</xdr:grpSp>
    <xdr:clientData/>
  </xdr:twoCellAnchor>
  <xdr:oneCellAnchor>
    <xdr:from>
      <xdr:col>1</xdr:col>
      <xdr:colOff>0</xdr:colOff>
      <xdr:row>19</xdr:row>
      <xdr:rowOff>211152</xdr:rowOff>
    </xdr:from>
    <xdr:ext cx="1271919" cy="702"/>
    <xdr:pic>
      <xdr:nvPicPr>
        <xdr:cNvPr id="17" name="1 Imagen">
          <a:extLst>
            <a:ext uri="{FF2B5EF4-FFF2-40B4-BE49-F238E27FC236}">
              <a16:creationId xmlns:a16="http://schemas.microsoft.com/office/drawing/2014/main" id="{E76A2133-73D3-4541-B948-147D0A1D2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7442532"/>
          <a:ext cx="1271919" cy="702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211152</xdr:rowOff>
    </xdr:from>
    <xdr:ext cx="1271919" cy="702"/>
    <xdr:pic>
      <xdr:nvPicPr>
        <xdr:cNvPr id="18" name="1 Imagen">
          <a:extLst>
            <a:ext uri="{FF2B5EF4-FFF2-40B4-BE49-F238E27FC236}">
              <a16:creationId xmlns:a16="http://schemas.microsoft.com/office/drawing/2014/main" id="{9EE1A6F6-952B-4BE1-A44F-9A8D0D164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7770192"/>
          <a:ext cx="1271919" cy="702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211152</xdr:rowOff>
    </xdr:from>
    <xdr:ext cx="1271919" cy="702"/>
    <xdr:pic>
      <xdr:nvPicPr>
        <xdr:cNvPr id="19" name="1 Imagen">
          <a:extLst>
            <a:ext uri="{FF2B5EF4-FFF2-40B4-BE49-F238E27FC236}">
              <a16:creationId xmlns:a16="http://schemas.microsoft.com/office/drawing/2014/main" id="{A4B116C1-8EF9-4748-9BB5-4AA72E8E2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8265492"/>
          <a:ext cx="1271919" cy="702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211152</xdr:rowOff>
    </xdr:from>
    <xdr:ext cx="1271919" cy="702"/>
    <xdr:pic>
      <xdr:nvPicPr>
        <xdr:cNvPr id="20" name="1 Imagen">
          <a:extLst>
            <a:ext uri="{FF2B5EF4-FFF2-40B4-BE49-F238E27FC236}">
              <a16:creationId xmlns:a16="http://schemas.microsoft.com/office/drawing/2014/main" id="{F0251D94-C7A5-4631-A70E-EE3BAE254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8593152"/>
          <a:ext cx="1271919" cy="702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OHANA\AppData\Local\Microsoft\Windows\Temporary%20Internet%20Files\Content.IE5\JJ45U10W\PILO%202012%20CASTRO%20TCHERASSI\PILO_-_PERSONAL_DE_OBRA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C\Documents\Bol&#237;var\Cronorgramas%20bienestar%20empresar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R ACUEDCTO COSTRO 2DA  (2"/>
      <sheetName val="CONSTR ACUEDCTO COSTRO 2DA ETAP"/>
      <sheetName val="Tabla_Empleados"/>
      <sheetName val="Tabla_Auxilios"/>
      <sheetName val="No.Empleados Obra"/>
      <sheetName val="Hoja1"/>
    </sheetNames>
    <sheetDataSet>
      <sheetData sheetId="0"/>
      <sheetData sheetId="1"/>
      <sheetData sheetId="2">
        <row r="2">
          <cell r="C2" t="str">
            <v>nomemp</v>
          </cell>
          <cell r="D2" t="str">
            <v>cedemp</v>
          </cell>
        </row>
        <row r="3">
          <cell r="C3" t="str">
            <v>GOMEZ URBINA BERENICE</v>
          </cell>
          <cell r="D3" t="str">
            <v xml:space="preserve">  33216168</v>
          </cell>
        </row>
        <row r="4">
          <cell r="C4" t="str">
            <v>TRILLOS VEGA YURI ALBERTO</v>
          </cell>
          <cell r="D4" t="str">
            <v xml:space="preserve">  72186049</v>
          </cell>
        </row>
        <row r="5">
          <cell r="C5" t="str">
            <v>GONZALEZ SOLANO MARTHA DEL CRISTO</v>
          </cell>
          <cell r="D5" t="str">
            <v xml:space="preserve">  32625680</v>
          </cell>
        </row>
        <row r="6">
          <cell r="C6" t="str">
            <v>VIVERO ROCHA DIANA MARGARITA</v>
          </cell>
          <cell r="D6" t="str">
            <v>1129578204</v>
          </cell>
        </row>
        <row r="7">
          <cell r="C7" t="str">
            <v>MANGA ALFARO JACQUELINE ESTHER</v>
          </cell>
          <cell r="D7" t="str">
            <v xml:space="preserve">  32705887</v>
          </cell>
        </row>
        <row r="8">
          <cell r="C8" t="str">
            <v>MONTES JIMENEZ MARIBEL DEL CARMEN</v>
          </cell>
          <cell r="D8" t="str">
            <v xml:space="preserve">  32894789</v>
          </cell>
        </row>
        <row r="9">
          <cell r="C9" t="str">
            <v>RODRIGUEZ LAMBRAÑO YADIMES DE JESUS</v>
          </cell>
          <cell r="D9" t="str">
            <v xml:space="preserve">  64477620</v>
          </cell>
        </row>
        <row r="10">
          <cell r="C10" t="str">
            <v>BALLESTEROS CUADRADO YARNIDIS ESTHER</v>
          </cell>
          <cell r="D10" t="str">
            <v xml:space="preserve">  55307567</v>
          </cell>
        </row>
        <row r="11">
          <cell r="C11" t="str">
            <v>PERNETH VILLALBA DORA PATRICIA</v>
          </cell>
          <cell r="D11" t="str">
            <v xml:space="preserve">  32861827</v>
          </cell>
        </row>
        <row r="12">
          <cell r="C12" t="str">
            <v>HERAZO HERNANDEZ KENNY MARVYN</v>
          </cell>
          <cell r="D12" t="str">
            <v xml:space="preserve">  72276199</v>
          </cell>
        </row>
        <row r="13">
          <cell r="C13" t="str">
            <v>BENAVIDES GONZALEZ WILLIAM ENRIQUE</v>
          </cell>
          <cell r="D13" t="str">
            <v xml:space="preserve">   7603358</v>
          </cell>
        </row>
        <row r="14">
          <cell r="C14" t="str">
            <v>DE LOS REYES ARAGON ASTRID LILIANA</v>
          </cell>
          <cell r="D14" t="str">
            <v xml:space="preserve">  55304194</v>
          </cell>
        </row>
        <row r="15">
          <cell r="C15" t="str">
            <v>BORRERO THERAN YENNY MARIA</v>
          </cell>
          <cell r="D15" t="str">
            <v xml:space="preserve">  22465503</v>
          </cell>
        </row>
        <row r="16">
          <cell r="C16" t="str">
            <v>SERRANO BONETT ROSANA LUISA</v>
          </cell>
          <cell r="D16" t="str">
            <v xml:space="preserve">  55301915</v>
          </cell>
        </row>
        <row r="17">
          <cell r="C17" t="str">
            <v>DE LA CRUZ MENGUAL MARIA DEL ROSARIO</v>
          </cell>
          <cell r="D17" t="str">
            <v xml:space="preserve">  22476820</v>
          </cell>
        </row>
        <row r="18">
          <cell r="C18" t="str">
            <v>DE LA HOZ VIÑAS EDUARDO</v>
          </cell>
          <cell r="D18" t="str">
            <v xml:space="preserve">   8677923</v>
          </cell>
        </row>
        <row r="19">
          <cell r="C19" t="str">
            <v>RODRIGUEZ MEDINA EDILBERTO</v>
          </cell>
          <cell r="D19" t="str">
            <v xml:space="preserve">  73594264</v>
          </cell>
        </row>
        <row r="20">
          <cell r="C20" t="str">
            <v>GARCIA  CARLOS ADOLFO</v>
          </cell>
          <cell r="D20" t="str">
            <v xml:space="preserve">  98778527</v>
          </cell>
        </row>
        <row r="21">
          <cell r="C21" t="str">
            <v>OSORIO BRAVO TIBERIO DE JESUS</v>
          </cell>
          <cell r="D21" t="str">
            <v xml:space="preserve">   3662582</v>
          </cell>
        </row>
        <row r="22">
          <cell r="C22" t="str">
            <v>SEPULVEDA ROJAS ALVARO DE JESUS</v>
          </cell>
          <cell r="D22" t="str">
            <v xml:space="preserve">  15295902</v>
          </cell>
        </row>
        <row r="23">
          <cell r="C23" t="str">
            <v>VALDERRAMA SARMIENTO ELIAS EMILIO</v>
          </cell>
          <cell r="D23" t="str">
            <v xml:space="preserve">  84082977</v>
          </cell>
        </row>
        <row r="24">
          <cell r="C24" t="str">
            <v>ANAYA TORRES CAMILO ANDRES</v>
          </cell>
          <cell r="D24" t="str">
            <v xml:space="preserve">  72248064</v>
          </cell>
        </row>
        <row r="25">
          <cell r="C25" t="str">
            <v>PALENCIA CASTILLO GUSTAVO ALBERTO</v>
          </cell>
          <cell r="D25" t="str">
            <v xml:space="preserve">  72127601</v>
          </cell>
        </row>
        <row r="26">
          <cell r="C26" t="str">
            <v>ROJAS PARGA JAIME</v>
          </cell>
          <cell r="D26" t="str">
            <v xml:space="preserve">   8715780</v>
          </cell>
        </row>
        <row r="27">
          <cell r="C27" t="str">
            <v>ALTAMAR PEÑA CESAR AUGUSTO</v>
          </cell>
          <cell r="D27" t="str">
            <v xml:space="preserve">   8643041</v>
          </cell>
        </row>
        <row r="28">
          <cell r="C28" t="str">
            <v>PARRA LOAIZA ISAAC RAFAEL</v>
          </cell>
          <cell r="D28" t="str">
            <v xml:space="preserve">  72134343</v>
          </cell>
        </row>
        <row r="29">
          <cell r="C29" t="str">
            <v>DIMEY ROJANO JORGE FRANCISCO</v>
          </cell>
          <cell r="D29" t="str">
            <v xml:space="preserve">   7478788</v>
          </cell>
        </row>
        <row r="30">
          <cell r="C30" t="str">
            <v>HERNANDEZ MEZA RAUL ALF.</v>
          </cell>
          <cell r="D30" t="str">
            <v xml:space="preserve">   8740273</v>
          </cell>
        </row>
        <row r="31">
          <cell r="C31" t="str">
            <v>DURAN JOYA CARLOS AUGUSTO</v>
          </cell>
          <cell r="D31" t="str">
            <v>1140820456</v>
          </cell>
        </row>
        <row r="32">
          <cell r="C32" t="str">
            <v>CRESPO MONTERO ROBERTO</v>
          </cell>
          <cell r="D32" t="str">
            <v xml:space="preserve">   8665279</v>
          </cell>
        </row>
        <row r="33">
          <cell r="C33" t="str">
            <v>PADILLA OSPINO ORLANDO</v>
          </cell>
          <cell r="D33" t="str">
            <v xml:space="preserve">   7428538</v>
          </cell>
        </row>
        <row r="34">
          <cell r="C34" t="str">
            <v>PALOMINO MORALES ALEJANDRO</v>
          </cell>
          <cell r="D34" t="str">
            <v xml:space="preserve">   9263314</v>
          </cell>
        </row>
        <row r="35">
          <cell r="C35" t="str">
            <v>ROMERO NASSIS HERNANDO</v>
          </cell>
          <cell r="D35" t="str">
            <v xml:space="preserve">  12617306</v>
          </cell>
        </row>
        <row r="36">
          <cell r="C36" t="str">
            <v>MONTOYA PATIÑO EDUARDO DE JESUS</v>
          </cell>
          <cell r="D36" t="str">
            <v xml:space="preserve">  98457304</v>
          </cell>
        </row>
        <row r="37">
          <cell r="C37" t="str">
            <v>GIL PELAEZ CESAR DE JESUS</v>
          </cell>
          <cell r="D37" t="str">
            <v xml:space="preserve">  15339667</v>
          </cell>
        </row>
        <row r="38">
          <cell r="C38" t="str">
            <v>GARCIA HERRERA ROBINSO</v>
          </cell>
          <cell r="D38" t="str">
            <v xml:space="preserve">  72150827</v>
          </cell>
        </row>
        <row r="39">
          <cell r="C39" t="str">
            <v>RODRIGUEZ MARAÑON ROQUE JULIO</v>
          </cell>
          <cell r="D39" t="str">
            <v xml:space="preserve">  17809916</v>
          </cell>
        </row>
        <row r="40">
          <cell r="C40" t="str">
            <v>ALBOR DIAZ JOSE MARIA</v>
          </cell>
          <cell r="D40" t="str">
            <v xml:space="preserve">  72240436</v>
          </cell>
        </row>
        <row r="41">
          <cell r="C41" t="str">
            <v>JIMENO ROJAS JAIRO ENRIQUE</v>
          </cell>
          <cell r="D41" t="str">
            <v xml:space="preserve">   7473925</v>
          </cell>
        </row>
        <row r="42">
          <cell r="C42" t="str">
            <v>MERCADO MORALES HERNANDO MIGUEL</v>
          </cell>
          <cell r="D42" t="str">
            <v xml:space="preserve">   8800559</v>
          </cell>
        </row>
        <row r="43">
          <cell r="C43" t="str">
            <v>RIOS CASTRO ELIECER JOSE</v>
          </cell>
          <cell r="D43" t="str">
            <v xml:space="preserve">   8531077</v>
          </cell>
        </row>
        <row r="44">
          <cell r="C44" t="str">
            <v>ARIAS RESTREPO JOSE ISAIAS</v>
          </cell>
          <cell r="D44" t="str">
            <v xml:space="preserve">  70322550</v>
          </cell>
        </row>
        <row r="45">
          <cell r="C45" t="str">
            <v>CADAVID ACEVEDO ELKIN DARIO</v>
          </cell>
          <cell r="D45" t="str">
            <v xml:space="preserve">  70327714</v>
          </cell>
        </row>
        <row r="46">
          <cell r="C46" t="str">
            <v>CALLE CALLE NICOLAS EMILIO DE JESUS</v>
          </cell>
          <cell r="D46" t="str">
            <v xml:space="preserve">  15328715</v>
          </cell>
        </row>
        <row r="47">
          <cell r="C47" t="str">
            <v>CAMPO RUIZ VICTOR</v>
          </cell>
          <cell r="D47" t="str">
            <v xml:space="preserve">  19792135</v>
          </cell>
        </row>
        <row r="48">
          <cell r="C48" t="str">
            <v>CASSIANI CASSIANI NICASIO ENRIQUE</v>
          </cell>
          <cell r="D48" t="str">
            <v xml:space="preserve">   8732413</v>
          </cell>
        </row>
        <row r="49">
          <cell r="C49" t="str">
            <v>MAZO MAZO GILDARDO</v>
          </cell>
          <cell r="D49" t="str">
            <v xml:space="preserve">   7424335</v>
          </cell>
        </row>
        <row r="50">
          <cell r="C50" t="str">
            <v>MORALES IDARRAGA JAVIER ORLANDO</v>
          </cell>
          <cell r="D50" t="str">
            <v xml:space="preserve">   8793109</v>
          </cell>
        </row>
        <row r="51">
          <cell r="C51" t="str">
            <v>NANDAR  CLARENCIO ALFREDO</v>
          </cell>
          <cell r="D51" t="str">
            <v xml:space="preserve">   5262405</v>
          </cell>
        </row>
        <row r="52">
          <cell r="C52" t="str">
            <v>ORTEGA CANO GUILLERMO DE JESUS</v>
          </cell>
          <cell r="D52" t="str">
            <v xml:space="preserve">   3422798</v>
          </cell>
        </row>
        <row r="53">
          <cell r="C53" t="str">
            <v>PEREZ MOJICA RAMIRO DE JESUS</v>
          </cell>
          <cell r="D53" t="str">
            <v xml:space="preserve">  12590059</v>
          </cell>
        </row>
        <row r="54">
          <cell r="C54" t="str">
            <v>ZABALETA PARRA WILLIAN</v>
          </cell>
          <cell r="D54" t="str">
            <v xml:space="preserve">  72225421</v>
          </cell>
        </row>
        <row r="55">
          <cell r="C55" t="str">
            <v>CANCHILA MANJARREZ JUAN FELIX</v>
          </cell>
          <cell r="D55" t="str">
            <v xml:space="preserve">  12710132</v>
          </cell>
        </row>
        <row r="56">
          <cell r="C56" t="str">
            <v>FORONDA GARCIA DIEGO ALBEIRO</v>
          </cell>
          <cell r="D56" t="str">
            <v xml:space="preserve">  70322505</v>
          </cell>
        </row>
        <row r="57">
          <cell r="C57" t="str">
            <v>OSPINO LOPEZ VICTOR MANUEL</v>
          </cell>
          <cell r="D57" t="str">
            <v xml:space="preserve">  17842560</v>
          </cell>
        </row>
        <row r="58">
          <cell r="C58" t="str">
            <v>ALZATE GARCIA PEDRO EMILIO</v>
          </cell>
          <cell r="D58" t="str">
            <v xml:space="preserve">  70322179</v>
          </cell>
        </row>
        <row r="59">
          <cell r="C59" t="str">
            <v>ARANGO GONZALEZ GABRIEL ANGEL</v>
          </cell>
          <cell r="D59" t="str">
            <v xml:space="preserve">  70038245</v>
          </cell>
        </row>
        <row r="60">
          <cell r="C60" t="str">
            <v>ARIAS PEÑA LUIS CARLOS</v>
          </cell>
          <cell r="D60" t="str">
            <v xml:space="preserve">  85373017</v>
          </cell>
        </row>
        <row r="61">
          <cell r="C61" t="str">
            <v>MARIN SALAZAR EUTIMIO DE JESUS</v>
          </cell>
          <cell r="D61" t="str">
            <v xml:space="preserve">   8037449</v>
          </cell>
        </row>
        <row r="62">
          <cell r="C62" t="str">
            <v>CANTILLO ANAYA LUIS ENR.</v>
          </cell>
          <cell r="D62" t="str">
            <v xml:space="preserve">   7675012</v>
          </cell>
        </row>
        <row r="63">
          <cell r="C63" t="str">
            <v>CASADO RIBON EDGARDO RAFAEL</v>
          </cell>
          <cell r="D63" t="str">
            <v xml:space="preserve">   7471260</v>
          </cell>
        </row>
        <row r="64">
          <cell r="C64" t="str">
            <v>IMITOLA IMITOLA JOSE MIGUEL</v>
          </cell>
          <cell r="D64" t="str">
            <v xml:space="preserve">    852994</v>
          </cell>
        </row>
        <row r="65">
          <cell r="C65" t="str">
            <v>MERCADO RIVERA HUMBERTO</v>
          </cell>
          <cell r="D65" t="str">
            <v xml:space="preserve">   8670397</v>
          </cell>
        </row>
        <row r="66">
          <cell r="C66" t="str">
            <v>RIOS CASTRO LUIS HUMBERTO</v>
          </cell>
          <cell r="D66" t="str">
            <v xml:space="preserve">  72133850</v>
          </cell>
        </row>
        <row r="67">
          <cell r="C67" t="str">
            <v>MONSALVE MUÑOZ JOSE URIEL</v>
          </cell>
          <cell r="D67" t="str">
            <v>1045426884</v>
          </cell>
        </row>
        <row r="68">
          <cell r="C68" t="str">
            <v>RODRIGUEZ MARAÑON CESAR ARMANDO</v>
          </cell>
          <cell r="D68" t="str">
            <v xml:space="preserve">   7471078</v>
          </cell>
        </row>
        <row r="69">
          <cell r="C69" t="str">
            <v>MARTINEZ RUIZ JOSE ALEJANDRO</v>
          </cell>
          <cell r="D69" t="str">
            <v xml:space="preserve">   8751266</v>
          </cell>
        </row>
        <row r="70">
          <cell r="C70" t="str">
            <v>MARTINEZ TORO JOSE NORBEY</v>
          </cell>
          <cell r="D70" t="str">
            <v xml:space="preserve">  70327157</v>
          </cell>
        </row>
        <row r="71">
          <cell r="C71" t="str">
            <v>QUIMBAYO  OLIMPO</v>
          </cell>
          <cell r="D71" t="str">
            <v xml:space="preserve">  17845530</v>
          </cell>
        </row>
        <row r="72">
          <cell r="C72" t="str">
            <v>GONZALEZ GONZALEZ JAMES DAVID</v>
          </cell>
          <cell r="D72" t="str">
            <v xml:space="preserve">  12645443</v>
          </cell>
        </row>
        <row r="73">
          <cell r="C73" t="str">
            <v>PETRO ESPINOSA JOSE DARIO</v>
          </cell>
          <cell r="D73" t="str">
            <v xml:space="preserve">  78021096</v>
          </cell>
        </row>
        <row r="74">
          <cell r="C74" t="str">
            <v>VILLEGAS TORRES PEDRO EMIRO</v>
          </cell>
          <cell r="D74" t="str">
            <v xml:space="preserve">   3810830</v>
          </cell>
        </row>
        <row r="75">
          <cell r="C75" t="str">
            <v>SALDARRIAGA ARANGO DARIO DE JESUS</v>
          </cell>
          <cell r="D75" t="str">
            <v xml:space="preserve">  70321336</v>
          </cell>
        </row>
        <row r="76">
          <cell r="C76" t="str">
            <v>CASSIANI CAÑATE RAFAEL ARMANDO</v>
          </cell>
          <cell r="D76" t="str">
            <v xml:space="preserve">  72180149</v>
          </cell>
        </row>
        <row r="77">
          <cell r="C77" t="str">
            <v>FERRER JIMENEZ EDINSON ENRIQUE</v>
          </cell>
          <cell r="D77" t="str">
            <v xml:space="preserve">   8775003</v>
          </cell>
        </row>
        <row r="78">
          <cell r="C78" t="str">
            <v>GIL PEREZ HERNAN GUILLERMO</v>
          </cell>
          <cell r="D78" t="str">
            <v xml:space="preserve">  70509621</v>
          </cell>
        </row>
        <row r="79">
          <cell r="C79" t="str">
            <v>OQUENDO DE LA HOZ FARID</v>
          </cell>
          <cell r="D79" t="str">
            <v xml:space="preserve">   8638036</v>
          </cell>
        </row>
        <row r="80">
          <cell r="C80" t="str">
            <v>RESTREPO MATIZ RUBEN DARIO</v>
          </cell>
          <cell r="D80" t="str">
            <v xml:space="preserve">   3347571</v>
          </cell>
        </row>
        <row r="81">
          <cell r="C81" t="str">
            <v>ARRIETA OCHOA RAUL DARIO</v>
          </cell>
          <cell r="D81" t="str">
            <v xml:space="preserve">  12599357</v>
          </cell>
        </row>
        <row r="82">
          <cell r="C82" t="str">
            <v>PEREZ GUZMAN PANTALEON BAUTISTA</v>
          </cell>
          <cell r="D82" t="str">
            <v xml:space="preserve">   2732036</v>
          </cell>
        </row>
        <row r="83">
          <cell r="C83" t="str">
            <v>CALCETERO ROJAS DUMAR</v>
          </cell>
          <cell r="D83" t="str">
            <v xml:space="preserve">  80065954</v>
          </cell>
        </row>
        <row r="84">
          <cell r="C84" t="str">
            <v>GARCIA ARENAS ALCIDES</v>
          </cell>
          <cell r="D84" t="str">
            <v xml:space="preserve">  10172715</v>
          </cell>
        </row>
        <row r="85">
          <cell r="C85" t="str">
            <v>ISAZA DIAZ JAIRO ALBERTO</v>
          </cell>
          <cell r="D85" t="str">
            <v xml:space="preserve">  70756850</v>
          </cell>
        </row>
        <row r="86">
          <cell r="C86" t="str">
            <v>OLMOS MOVILLA JOSE</v>
          </cell>
          <cell r="D86" t="str">
            <v xml:space="preserve">   8635199</v>
          </cell>
        </row>
        <row r="87">
          <cell r="C87" t="str">
            <v>OROZCO MEDINA GIOVANNY ENRIQUE</v>
          </cell>
          <cell r="D87" t="str">
            <v xml:space="preserve">  85483929</v>
          </cell>
        </row>
        <row r="88">
          <cell r="C88" t="str">
            <v>PADILLA BARRIOS MANUEL DARIO</v>
          </cell>
          <cell r="D88" t="str">
            <v xml:space="preserve">   8704459</v>
          </cell>
        </row>
        <row r="89">
          <cell r="C89" t="str">
            <v>SOSA CUETO PEDRO ANTONIO</v>
          </cell>
          <cell r="D89" t="str">
            <v xml:space="preserve">   3826693</v>
          </cell>
        </row>
        <row r="90">
          <cell r="C90" t="str">
            <v>TERAN VASQUEZ DANIEL ENRIQUE</v>
          </cell>
          <cell r="D90" t="str">
            <v xml:space="preserve">   7404708</v>
          </cell>
        </row>
        <row r="91">
          <cell r="C91" t="str">
            <v>CERVANTES JIMENEZ JOSE GREGORIO</v>
          </cell>
          <cell r="D91" t="str">
            <v xml:space="preserve">  12631099</v>
          </cell>
        </row>
        <row r="92">
          <cell r="C92" t="str">
            <v>MARTINEZ FAJARDO MANUEL ESTEBAN</v>
          </cell>
          <cell r="D92" t="str">
            <v xml:space="preserve">  84088241</v>
          </cell>
        </row>
        <row r="93">
          <cell r="C93" t="str">
            <v>ALEAN TOLEDO FREDDY ALFONSO</v>
          </cell>
          <cell r="D93" t="str">
            <v xml:space="preserve">   8717368</v>
          </cell>
        </row>
        <row r="94">
          <cell r="C94" t="str">
            <v>LEON CASAS ELIECER</v>
          </cell>
          <cell r="D94" t="str">
            <v xml:space="preserve">  80547603</v>
          </cell>
        </row>
        <row r="95">
          <cell r="C95" t="str">
            <v>MOLINARES AYALA JOSE RENE</v>
          </cell>
          <cell r="D95" t="str">
            <v xml:space="preserve">  72227255</v>
          </cell>
        </row>
        <row r="96">
          <cell r="C96" t="str">
            <v>CANTILLO BOLAÑOS JORGE</v>
          </cell>
          <cell r="D96" t="str">
            <v xml:space="preserve">  12609794</v>
          </cell>
        </row>
        <row r="97">
          <cell r="C97" t="str">
            <v>CERA LOPEZ RAFAEL ENRIQUE</v>
          </cell>
          <cell r="D97" t="str">
            <v xml:space="preserve">   5107386</v>
          </cell>
        </row>
        <row r="98">
          <cell r="C98" t="str">
            <v>LOPEZ OROZCO ANIBAL GREGORIO</v>
          </cell>
          <cell r="D98" t="str">
            <v xml:space="preserve">  85201785</v>
          </cell>
        </row>
        <row r="99">
          <cell r="C99" t="str">
            <v>MARTINEZ RUIZ ARCENIO</v>
          </cell>
          <cell r="D99" t="str">
            <v xml:space="preserve">   8755508</v>
          </cell>
        </row>
        <row r="100">
          <cell r="C100" t="str">
            <v>TORREGROZA ARZUZA CARLOS ALBERTO</v>
          </cell>
          <cell r="D100" t="str">
            <v xml:space="preserve">   8727419</v>
          </cell>
        </row>
        <row r="101">
          <cell r="C101" t="str">
            <v>SARMIENTO CASTRO JOHAN ENRIQUE</v>
          </cell>
          <cell r="D101" t="str">
            <v xml:space="preserve">   8642448</v>
          </cell>
        </row>
        <row r="102">
          <cell r="C102" t="str">
            <v>DE LA HOZ GUTIERREZ NESTOR DE JESUS</v>
          </cell>
          <cell r="D102" t="str">
            <v xml:space="preserve">   8675275</v>
          </cell>
        </row>
        <row r="103">
          <cell r="C103" t="str">
            <v>FIGUEROA ALVAREZ ALEX EDUARDO</v>
          </cell>
          <cell r="D103" t="str">
            <v xml:space="preserve">   3746024</v>
          </cell>
        </row>
        <row r="104">
          <cell r="C104" t="str">
            <v>MEJIA ARIAS ALEXIS JUAN</v>
          </cell>
          <cell r="D104" t="str">
            <v xml:space="preserve">   8741158</v>
          </cell>
        </row>
        <row r="105">
          <cell r="C105" t="str">
            <v>GARCIA CASTELLAR HECTOR M</v>
          </cell>
          <cell r="D105" t="str">
            <v xml:space="preserve">   8677940</v>
          </cell>
        </row>
        <row r="106">
          <cell r="C106" t="str">
            <v>MERCADO MARTINEZ CARMELO</v>
          </cell>
          <cell r="D106" t="str">
            <v xml:space="preserve">  72130134</v>
          </cell>
        </row>
        <row r="107">
          <cell r="C107" t="str">
            <v>MERCADO MERCADO ARGELINO</v>
          </cell>
          <cell r="D107" t="str">
            <v xml:space="preserve">   8570262</v>
          </cell>
        </row>
        <row r="108">
          <cell r="C108" t="str">
            <v>MEJIA TORRES PEDRO LUIS</v>
          </cell>
          <cell r="D108" t="str">
            <v xml:space="preserve">   6891451</v>
          </cell>
        </row>
        <row r="109">
          <cell r="C109" t="str">
            <v>VANEGAS MARMOL MARDENIS</v>
          </cell>
          <cell r="D109" t="str">
            <v xml:space="preserve">  19872422</v>
          </cell>
        </row>
        <row r="110">
          <cell r="C110" t="str">
            <v>MARTINEZ PACHECO RAUL</v>
          </cell>
          <cell r="D110" t="str">
            <v xml:space="preserve">   8682808</v>
          </cell>
        </row>
        <row r="111">
          <cell r="C111" t="str">
            <v>MUÑOZ OQUENDO RAMON DAVID</v>
          </cell>
          <cell r="D111" t="str">
            <v xml:space="preserve">  15318122</v>
          </cell>
        </row>
        <row r="112">
          <cell r="C112" t="str">
            <v>ROJAS LOPEZ RAUL</v>
          </cell>
          <cell r="D112" t="str">
            <v xml:space="preserve">  17334856</v>
          </cell>
        </row>
        <row r="113">
          <cell r="C113" t="str">
            <v>BARRANCO CARRASCAL SAUL</v>
          </cell>
          <cell r="D113" t="str">
            <v xml:space="preserve">   8506111</v>
          </cell>
        </row>
        <row r="114">
          <cell r="C114" t="str">
            <v>DIAZ MIRANDA VERONICA ISABEL</v>
          </cell>
          <cell r="D114" t="str">
            <v xml:space="preserve">  55238635</v>
          </cell>
        </row>
        <row r="115">
          <cell r="C115" t="str">
            <v>PORTO LOPEZ LUIS FERNANDO</v>
          </cell>
          <cell r="D115" t="str">
            <v>1129495112</v>
          </cell>
        </row>
        <row r="116">
          <cell r="C116" t="str">
            <v>MARCELES PENENRREY ALBERTO ENRIQUE</v>
          </cell>
          <cell r="D116" t="str">
            <v xml:space="preserve">   8759444</v>
          </cell>
        </row>
        <row r="117">
          <cell r="C117" t="str">
            <v>ESCOLAR AMAYA RAFAEL</v>
          </cell>
          <cell r="D117" t="str">
            <v xml:space="preserve">   8700492</v>
          </cell>
        </row>
        <row r="118">
          <cell r="C118" t="str">
            <v>LOPEZ PORTO MANUEL GUILLERMO</v>
          </cell>
          <cell r="D118" t="str">
            <v xml:space="preserve">   8693651</v>
          </cell>
        </row>
        <row r="119">
          <cell r="C119" t="str">
            <v>BARRAGAN CORONADO RAMON ELIAS</v>
          </cell>
          <cell r="D119" t="str">
            <v xml:space="preserve">  72225784</v>
          </cell>
        </row>
        <row r="120">
          <cell r="C120" t="str">
            <v>CANO CORREA BELISARIO DE JESUS</v>
          </cell>
          <cell r="D120" t="str">
            <v xml:space="preserve">   8038112</v>
          </cell>
        </row>
        <row r="121">
          <cell r="C121" t="str">
            <v>ALEAN MOLINA FREDYS ALFONSO</v>
          </cell>
          <cell r="D121" t="str">
            <v>1143239210</v>
          </cell>
        </row>
        <row r="122">
          <cell r="C122" t="str">
            <v>MARTINEZ OLIVARES ALFREDO ANTONIO</v>
          </cell>
          <cell r="D122" t="str">
            <v xml:space="preserve">   8631242</v>
          </cell>
        </row>
        <row r="123">
          <cell r="C123" t="str">
            <v>RAMOS MONTERROSA CARLOS ANDRES</v>
          </cell>
          <cell r="D123" t="str">
            <v xml:space="preserve">  72264275</v>
          </cell>
        </row>
        <row r="124">
          <cell r="C124" t="str">
            <v>RAMOS ORTIZ CARLOS ARTURO</v>
          </cell>
          <cell r="D124" t="str">
            <v xml:space="preserve">   3882790</v>
          </cell>
        </row>
        <row r="125">
          <cell r="C125" t="str">
            <v>FRAGOZO OSPINO EDWIN SAMIR</v>
          </cell>
          <cell r="D125" t="str">
            <v xml:space="preserve">   5165294</v>
          </cell>
        </row>
        <row r="126">
          <cell r="C126" t="str">
            <v>MONTES VERGARA APOLINAR FELIPE</v>
          </cell>
          <cell r="D126" t="str">
            <v xml:space="preserve">  92506044</v>
          </cell>
        </row>
        <row r="127">
          <cell r="C127" t="str">
            <v>NIETO ANGULO AMED</v>
          </cell>
          <cell r="D127" t="str">
            <v xml:space="preserve">   8772115</v>
          </cell>
        </row>
        <row r="128">
          <cell r="C128" t="str">
            <v>BASTIDAS ALTAMIRANDA JOHN JAIRO</v>
          </cell>
          <cell r="D128" t="str">
            <v xml:space="preserve">  72278043</v>
          </cell>
        </row>
        <row r="129">
          <cell r="C129" t="str">
            <v>DURAN GONZALEZ WALTER RAFAEL</v>
          </cell>
          <cell r="D129" t="str">
            <v xml:space="preserve">   8717084</v>
          </cell>
        </row>
        <row r="130">
          <cell r="C130" t="str">
            <v>SUAREZ VERGEL RAFAEL A.</v>
          </cell>
          <cell r="D130" t="str">
            <v xml:space="preserve">  13359763</v>
          </cell>
        </row>
        <row r="131">
          <cell r="C131" t="str">
            <v>PORTO GUZMAN LUIS CARLOS</v>
          </cell>
          <cell r="D131" t="str">
            <v xml:space="preserve">   8686359</v>
          </cell>
        </row>
        <row r="132">
          <cell r="C132" t="str">
            <v>MENDEZ TORRES WILLIAM</v>
          </cell>
          <cell r="D132" t="str">
            <v xml:space="preserve">  12543533</v>
          </cell>
        </row>
        <row r="133">
          <cell r="C133" t="str">
            <v>RUMBO AVILA EIDELBERTH ALFREDO</v>
          </cell>
          <cell r="D133" t="str">
            <v xml:space="preserve">  17974795</v>
          </cell>
        </row>
        <row r="134">
          <cell r="C134" t="str">
            <v>CAMACHO RAMIREZ JONATHAN ENRIQUE</v>
          </cell>
          <cell r="D134" t="str">
            <v xml:space="preserve">  72294828</v>
          </cell>
        </row>
        <row r="135">
          <cell r="C135" t="str">
            <v>FIERRO CARBONELL ESTEFANY DEL CARMEN</v>
          </cell>
          <cell r="D135" t="str">
            <v>1129575726</v>
          </cell>
        </row>
        <row r="136">
          <cell r="C136" t="str">
            <v>QUIROZ RODRIGUEZ GERARDO ENRIQUE</v>
          </cell>
          <cell r="D136" t="str">
            <v xml:space="preserve">  15171285</v>
          </cell>
        </row>
        <row r="137">
          <cell r="C137" t="str">
            <v>TORRES OJEDA ALVARO ENRIQUE</v>
          </cell>
          <cell r="D137" t="str">
            <v>1140815520</v>
          </cell>
        </row>
        <row r="138">
          <cell r="C138" t="str">
            <v>BLANCO MONTERO JADER HUMBERTO</v>
          </cell>
          <cell r="D138" t="str">
            <v xml:space="preserve">  98614509</v>
          </cell>
        </row>
        <row r="139">
          <cell r="C139" t="str">
            <v>CRUZ RODRIGUEZ JOSE ALBERTO</v>
          </cell>
          <cell r="D139" t="str">
            <v>1062806661</v>
          </cell>
        </row>
        <row r="140">
          <cell r="C140" t="str">
            <v>MUÑOZ OCHOA ALVARO</v>
          </cell>
          <cell r="D140" t="str">
            <v>1067711287</v>
          </cell>
        </row>
        <row r="141">
          <cell r="C141" t="str">
            <v>MARTINEZ SIERRA ALBERTO JOSE</v>
          </cell>
          <cell r="D141" t="str">
            <v xml:space="preserve">  92509299</v>
          </cell>
        </row>
        <row r="142">
          <cell r="C142" t="str">
            <v>ACOSTA VIZCAINO JOVANNI ENRIQUE</v>
          </cell>
          <cell r="D142" t="str">
            <v xml:space="preserve">  77165901</v>
          </cell>
        </row>
        <row r="143">
          <cell r="C143" t="str">
            <v>ALVAREZ MENDEZ OCTAVIO DARIO</v>
          </cell>
          <cell r="D143" t="str">
            <v>1065599547</v>
          </cell>
        </row>
        <row r="144">
          <cell r="C144" t="str">
            <v>BARRIOS GARAVITO ALEXANDER ISAAC</v>
          </cell>
          <cell r="D144" t="str">
            <v xml:space="preserve">  19709456</v>
          </cell>
        </row>
        <row r="145">
          <cell r="C145" t="str">
            <v>DE LA HOZ AVILA OSCAR ENRIQUE</v>
          </cell>
          <cell r="D145" t="str">
            <v xml:space="preserve">  85447637</v>
          </cell>
        </row>
        <row r="146">
          <cell r="C146" t="str">
            <v>FERNANDEZ  JULIO DONADO</v>
          </cell>
          <cell r="D146" t="str">
            <v xml:space="preserve">  71982872</v>
          </cell>
        </row>
        <row r="147">
          <cell r="C147" t="str">
            <v>GARAVIS RADA JHON FREN</v>
          </cell>
          <cell r="D147" t="str">
            <v xml:space="preserve">  77090227</v>
          </cell>
        </row>
        <row r="148">
          <cell r="C148" t="str">
            <v>GUTIERREZ BARRANCO ALEXANDER</v>
          </cell>
          <cell r="D148" t="str">
            <v xml:space="preserve">  72000285</v>
          </cell>
        </row>
        <row r="149">
          <cell r="C149" t="str">
            <v>GUTIERREZ PUELLO NELSON</v>
          </cell>
          <cell r="D149" t="str">
            <v xml:space="preserve">  12600957</v>
          </cell>
        </row>
        <row r="150">
          <cell r="C150" t="str">
            <v>MAESTRE FAREDES JOSE RAFAEL</v>
          </cell>
          <cell r="D150" t="str">
            <v xml:space="preserve">  19709261</v>
          </cell>
        </row>
        <row r="151">
          <cell r="C151" t="str">
            <v>MAESTRE FAREDES LUIS ALBERTO</v>
          </cell>
          <cell r="D151" t="str">
            <v xml:space="preserve">  19707224</v>
          </cell>
        </row>
        <row r="152">
          <cell r="C152" t="str">
            <v>MOLINA BELEÑO JAINER DE JESUS</v>
          </cell>
          <cell r="D152" t="str">
            <v xml:space="preserve">  72223000</v>
          </cell>
        </row>
        <row r="153">
          <cell r="C153" t="str">
            <v>MORENO TARAZONA ALEXANDER</v>
          </cell>
          <cell r="D153" t="str">
            <v xml:space="preserve">  77106352</v>
          </cell>
        </row>
        <row r="154">
          <cell r="C154" t="str">
            <v>NAVARRO MONTERO YEINER ENRIQUE</v>
          </cell>
          <cell r="D154" t="str">
            <v>1065984181</v>
          </cell>
        </row>
        <row r="155">
          <cell r="C155" t="str">
            <v>VILORIA GUERRERO MANUEL SALVADOR</v>
          </cell>
          <cell r="D155" t="str">
            <v>1082241919</v>
          </cell>
        </row>
        <row r="156">
          <cell r="C156" t="str">
            <v>QUIMBAYO CASTAÑO JOSE RAMIRO</v>
          </cell>
          <cell r="D156" t="str">
            <v xml:space="preserve">   6537375</v>
          </cell>
        </row>
        <row r="157">
          <cell r="C157" t="str">
            <v>ARGUELLES VILLANUEVA WILSON</v>
          </cell>
          <cell r="D157" t="str">
            <v xml:space="preserve">   9266858</v>
          </cell>
        </row>
        <row r="158">
          <cell r="C158" t="str">
            <v>PEREZ  ANTONIO LUIS</v>
          </cell>
          <cell r="D158" t="str">
            <v xml:space="preserve">  77192267</v>
          </cell>
        </row>
        <row r="159">
          <cell r="C159" t="str">
            <v>VILLEGAS ANDRADE ARTURO IVAN</v>
          </cell>
          <cell r="D159" t="str">
            <v xml:space="preserve">   7633635</v>
          </cell>
        </row>
        <row r="160">
          <cell r="C160" t="str">
            <v>RUBIANO VELANDIA WILLINGTON ALEJANDRO</v>
          </cell>
          <cell r="D160" t="str">
            <v xml:space="preserve">  74371177</v>
          </cell>
        </row>
        <row r="161">
          <cell r="C161" t="str">
            <v>INSIGNARES LOGAN IVAN</v>
          </cell>
          <cell r="D161" t="str">
            <v xml:space="preserve">  72126547</v>
          </cell>
        </row>
        <row r="162">
          <cell r="C162" t="str">
            <v>CABRERA RUA VIVIANA ROCIO</v>
          </cell>
          <cell r="D162" t="str">
            <v xml:space="preserve">  32710879</v>
          </cell>
        </row>
        <row r="163">
          <cell r="C163" t="str">
            <v>CASTRO ESCORCIA EDWIN FABIAN</v>
          </cell>
          <cell r="D163" t="str">
            <v xml:space="preserve">  72198230</v>
          </cell>
        </row>
        <row r="164">
          <cell r="C164" t="str">
            <v>MALKUN ZARUR SIMON</v>
          </cell>
          <cell r="D164" t="str">
            <v xml:space="preserve">   8530586</v>
          </cell>
        </row>
        <row r="165">
          <cell r="C165" t="str">
            <v>VEGA ESCOBAR MARIA JOSE</v>
          </cell>
          <cell r="D165" t="str">
            <v>1123731235</v>
          </cell>
        </row>
        <row r="166">
          <cell r="C166" t="str">
            <v>DE LA OSSA ALBIS ADRIANA MARIA</v>
          </cell>
          <cell r="D166" t="str">
            <v xml:space="preserve">  23175844</v>
          </cell>
        </row>
        <row r="167">
          <cell r="C167" t="str">
            <v>CERVANTES HEREDIA PAUL DAVID</v>
          </cell>
          <cell r="D167" t="str">
            <v xml:space="preserve">  72290091</v>
          </cell>
        </row>
        <row r="168">
          <cell r="C168" t="str">
            <v>SOLANO DIAZ SILVANA INES</v>
          </cell>
          <cell r="D168" t="str">
            <v xml:space="preserve">  22516741</v>
          </cell>
        </row>
        <row r="169">
          <cell r="C169" t="str">
            <v>DE LEON QUINTERO CAROLINA MARIA</v>
          </cell>
          <cell r="D169" t="str">
            <v xml:space="preserve">  22668672</v>
          </cell>
        </row>
        <row r="170">
          <cell r="C170" t="str">
            <v>ROLDAN MONTOYA HERNANDO ENRIQUE</v>
          </cell>
          <cell r="D170" t="str">
            <v xml:space="preserve">  72199207</v>
          </cell>
        </row>
        <row r="171">
          <cell r="C171" t="str">
            <v>RODRIGUEZ ISIDRO ILIANA PAULINA</v>
          </cell>
          <cell r="D171" t="str">
            <v>1140821180</v>
          </cell>
        </row>
        <row r="172">
          <cell r="C172" t="str">
            <v>GALLARDO SILVERA HEIDY VIRGINIA</v>
          </cell>
          <cell r="D172" t="str">
            <v xml:space="preserve">  22477917</v>
          </cell>
        </row>
        <row r="173">
          <cell r="C173" t="str">
            <v>TORRES RODRIGUEZ ALVARO ANDRES</v>
          </cell>
          <cell r="D173" t="str">
            <v xml:space="preserve">   8487644</v>
          </cell>
        </row>
        <row r="174">
          <cell r="C174" t="str">
            <v>ARIZA RUIZ RONALD JOSE</v>
          </cell>
          <cell r="D174" t="str">
            <v xml:space="preserve">  72004369</v>
          </cell>
        </row>
        <row r="175">
          <cell r="C175" t="str">
            <v>DURAN MARTINEZ JOSE LUIS</v>
          </cell>
          <cell r="D175" t="str">
            <v xml:space="preserve">  72252761</v>
          </cell>
        </row>
        <row r="176">
          <cell r="C176" t="str">
            <v>PORTO PORTO ISRAEL JONATHAN</v>
          </cell>
          <cell r="D176" t="str">
            <v xml:space="preserve">  72345593</v>
          </cell>
        </row>
        <row r="177">
          <cell r="C177" t="str">
            <v>CANTILLO MUÑOZ JAIME ENRIQUE</v>
          </cell>
          <cell r="D177" t="str">
            <v>1048204794</v>
          </cell>
        </row>
        <row r="178">
          <cell r="C178" t="str">
            <v>DIAZ OÑATE JORGE ELIECER</v>
          </cell>
          <cell r="D178" t="str">
            <v xml:space="preserve">  12522682</v>
          </cell>
        </row>
        <row r="179">
          <cell r="C179" t="str">
            <v>PINO BOVEA MOISES ENRIQUE</v>
          </cell>
          <cell r="D179" t="str">
            <v xml:space="preserve">   8695501</v>
          </cell>
        </row>
        <row r="180">
          <cell r="C180" t="str">
            <v>ATILANO MORALES OSWALDO LUIS</v>
          </cell>
          <cell r="D180" t="str">
            <v xml:space="preserve">   3753921</v>
          </cell>
        </row>
        <row r="181">
          <cell r="C181" t="str">
            <v>CONTRERAS GELVEZ WILLIAM</v>
          </cell>
          <cell r="D181" t="str">
            <v xml:space="preserve">  18971939</v>
          </cell>
        </row>
        <row r="182">
          <cell r="C182" t="str">
            <v>NIER ORTIZ LUIS ENRIQUE</v>
          </cell>
          <cell r="D182" t="str">
            <v xml:space="preserve">  18974261</v>
          </cell>
        </row>
        <row r="183">
          <cell r="C183" t="str">
            <v>TORRES MORA ELIECER JOSE</v>
          </cell>
          <cell r="D183" t="str">
            <v xml:space="preserve">  18974570</v>
          </cell>
        </row>
        <row r="184">
          <cell r="C184" t="str">
            <v>GRANADOS ZORRO CARLOS ARTURO</v>
          </cell>
          <cell r="D184" t="str">
            <v xml:space="preserve">   7167452</v>
          </cell>
        </row>
        <row r="185">
          <cell r="C185" t="str">
            <v>ALVAREZ VARELA NOLASCO ENRIQUE</v>
          </cell>
          <cell r="D185" t="str">
            <v xml:space="preserve">  72276639</v>
          </cell>
        </row>
        <row r="186">
          <cell r="C186" t="str">
            <v>HERNANDEZ PADILLA JAINER JAVIER</v>
          </cell>
          <cell r="D186" t="str">
            <v xml:space="preserve">  77102692</v>
          </cell>
        </row>
        <row r="187">
          <cell r="C187" t="str">
            <v>POLO MARTINEZ LUIS FERNANDO</v>
          </cell>
          <cell r="D187" t="str">
            <v xml:space="preserve">  72234697</v>
          </cell>
        </row>
        <row r="188">
          <cell r="C188" t="str">
            <v>PALMERA VALETH HUMBERTO DOMINGO</v>
          </cell>
          <cell r="D188" t="str">
            <v xml:space="preserve">  15248435</v>
          </cell>
        </row>
        <row r="189">
          <cell r="C189" t="str">
            <v>TAPIA PALACIOS JAIME</v>
          </cell>
          <cell r="D189" t="str">
            <v xml:space="preserve">   5299287</v>
          </cell>
        </row>
        <row r="190">
          <cell r="C190" t="str">
            <v>QUINTERO VILLALBA JOHN JAIRO</v>
          </cell>
          <cell r="D190" t="str">
            <v xml:space="preserve">  85260396</v>
          </cell>
        </row>
        <row r="191">
          <cell r="C191" t="str">
            <v>VALDEZ RIOS FRANCISCO JAVIER</v>
          </cell>
          <cell r="D191" t="str">
            <v xml:space="preserve">   6864126</v>
          </cell>
        </row>
        <row r="192">
          <cell r="C192" t="str">
            <v>FERNANDEZ PARRA CARLOS ARTURO</v>
          </cell>
          <cell r="D192" t="str">
            <v xml:space="preserve">  12561541</v>
          </cell>
        </row>
        <row r="193">
          <cell r="C193" t="str">
            <v>VILLA PADILLA ALEJANDRO</v>
          </cell>
          <cell r="D193" t="str">
            <v xml:space="preserve">   7917070</v>
          </cell>
        </row>
        <row r="194">
          <cell r="C194" t="str">
            <v>ALBOR ALBOR PEDRO</v>
          </cell>
          <cell r="D194" t="str">
            <v xml:space="preserve">   7475831</v>
          </cell>
        </row>
        <row r="195">
          <cell r="C195" t="str">
            <v>ACOSTA PUA NICOLAS</v>
          </cell>
          <cell r="D195" t="str">
            <v xml:space="preserve">   4992762</v>
          </cell>
        </row>
        <row r="196">
          <cell r="C196" t="str">
            <v>CAMACHO PIMIENTA RONALD ALBERTO</v>
          </cell>
          <cell r="D196" t="str">
            <v xml:space="preserve">  72196248</v>
          </cell>
        </row>
        <row r="197">
          <cell r="C197" t="str">
            <v>PEREZ BENAVIDES DANIEL</v>
          </cell>
          <cell r="D197" t="str">
            <v xml:space="preserve">   8371120</v>
          </cell>
        </row>
        <row r="198">
          <cell r="C198" t="str">
            <v>MORALES PORTILLO ABEL ARMANDO</v>
          </cell>
          <cell r="D198" t="str">
            <v xml:space="preserve">  72176139</v>
          </cell>
        </row>
        <row r="199">
          <cell r="C199" t="str">
            <v>VILORIA GOMEZ MANUEL ANTONIO</v>
          </cell>
          <cell r="D199" t="str">
            <v xml:space="preserve">  72171016</v>
          </cell>
        </row>
        <row r="200">
          <cell r="C200" t="str">
            <v>BENAVIDES GONZALEZ ALBERTO</v>
          </cell>
          <cell r="D200" t="str">
            <v xml:space="preserve">   8764857</v>
          </cell>
        </row>
        <row r="201">
          <cell r="C201" t="str">
            <v>MONTES TOBIAS HERLANDO</v>
          </cell>
          <cell r="D201" t="str">
            <v xml:space="preserve">  73545700</v>
          </cell>
        </row>
        <row r="202">
          <cell r="C202" t="str">
            <v>MUÑOZ CAMACHO ANTONIO JOSE</v>
          </cell>
          <cell r="D202" t="str">
            <v xml:space="preserve">   8677903</v>
          </cell>
        </row>
        <row r="203">
          <cell r="C203" t="str">
            <v>TERAN HERNANDEZ LUIS ALBERTO</v>
          </cell>
          <cell r="D203" t="str">
            <v xml:space="preserve">   9113529</v>
          </cell>
        </row>
        <row r="204">
          <cell r="C204" t="str">
            <v>CHARRIS MOZO PEDRO ANGEL</v>
          </cell>
          <cell r="D204" t="str">
            <v xml:space="preserve">   5095734</v>
          </cell>
        </row>
        <row r="205">
          <cell r="C205" t="str">
            <v>MENDEZ PADILLA ROBERTO</v>
          </cell>
          <cell r="D205" t="str">
            <v xml:space="preserve">   7449685</v>
          </cell>
        </row>
        <row r="206">
          <cell r="C206" t="str">
            <v>CORDOBA DIAZ LUIS ENRIQUE</v>
          </cell>
          <cell r="D206" t="str">
            <v xml:space="preserve">   5132403</v>
          </cell>
        </row>
        <row r="207">
          <cell r="C207" t="str">
            <v>ESCOLAR ESCOLAR ERNESTO</v>
          </cell>
          <cell r="D207" t="str">
            <v xml:space="preserve">   8666042</v>
          </cell>
        </row>
        <row r="208">
          <cell r="C208" t="str">
            <v>SANABRIA GARCIA DUVAN GILBERTO</v>
          </cell>
          <cell r="D208" t="str">
            <v xml:space="preserve">  72184510</v>
          </cell>
        </row>
        <row r="209">
          <cell r="C209" t="str">
            <v>GIRALDO ZABALA CARLOS HERNAN</v>
          </cell>
          <cell r="D209" t="str">
            <v xml:space="preserve">  72297019</v>
          </cell>
        </row>
        <row r="210">
          <cell r="C210" t="str">
            <v>DE LA CRUZ SANTIAGO MARLON WILMER</v>
          </cell>
          <cell r="D210" t="str">
            <v xml:space="preserve">  72308940</v>
          </cell>
        </row>
        <row r="211">
          <cell r="C211" t="str">
            <v>MACIAS MIRANDA MIGUEL ANTONIO</v>
          </cell>
          <cell r="D211" t="str">
            <v xml:space="preserve">  72308296</v>
          </cell>
        </row>
        <row r="212">
          <cell r="C212" t="str">
            <v>PALACIO MERCADO CLAUDIO</v>
          </cell>
          <cell r="D212" t="str">
            <v xml:space="preserve">   7473358</v>
          </cell>
        </row>
        <row r="213">
          <cell r="C213" t="str">
            <v>GONZALEZ SANJUAN DEYVIS RICARDO</v>
          </cell>
          <cell r="D213" t="str">
            <v xml:space="preserve">  72209235</v>
          </cell>
        </row>
        <row r="214">
          <cell r="C214" t="str">
            <v>BARROS MALDONADO LEDA LUZ</v>
          </cell>
          <cell r="D214" t="str">
            <v xml:space="preserve">  22674267</v>
          </cell>
        </row>
        <row r="215">
          <cell r="C215" t="str">
            <v>MERCADO BAYONA AURORA LUCIA</v>
          </cell>
          <cell r="D215" t="str">
            <v>1129532212</v>
          </cell>
        </row>
        <row r="216">
          <cell r="C216" t="str">
            <v>MOLINA RODRIGUEZ JAVIER AUGUSTO</v>
          </cell>
          <cell r="D216" t="str">
            <v xml:space="preserve">  72282300</v>
          </cell>
        </row>
        <row r="217">
          <cell r="C217" t="str">
            <v>ARGUELLO  ALBERTO JEREMIAS</v>
          </cell>
          <cell r="D217" t="str">
            <v xml:space="preserve">  72308295</v>
          </cell>
        </row>
        <row r="218">
          <cell r="C218" t="str">
            <v>PADILLA LOPEZ GIAN CARLOS</v>
          </cell>
          <cell r="D218" t="str">
            <v xml:space="preserve">   9101433</v>
          </cell>
        </row>
        <row r="219">
          <cell r="C219" t="str">
            <v>ARZUZA SERJE ANDRES MAURICIO</v>
          </cell>
          <cell r="D219" t="str">
            <v xml:space="preserve">  72003321</v>
          </cell>
        </row>
        <row r="220">
          <cell r="C220" t="str">
            <v>ESQUIAQUI MENDOZA CRISTIAN ORLANDO</v>
          </cell>
          <cell r="D220" t="str">
            <v xml:space="preserve">  72007903</v>
          </cell>
        </row>
        <row r="221">
          <cell r="C221" t="str">
            <v>PORTO GUZMAN JUAN EDUARDO</v>
          </cell>
          <cell r="D221" t="str">
            <v xml:space="preserve">   8693769</v>
          </cell>
        </row>
        <row r="222">
          <cell r="C222" t="str">
            <v>CASTILLA AGUDELO LUZ KARINA</v>
          </cell>
          <cell r="D222" t="str">
            <v xml:space="preserve">  22494164</v>
          </cell>
        </row>
        <row r="223">
          <cell r="C223" t="str">
            <v>ALBOR MANOTAS HERNAN</v>
          </cell>
          <cell r="D223" t="str">
            <v xml:space="preserve">   2843919</v>
          </cell>
        </row>
        <row r="224">
          <cell r="C224" t="str">
            <v>MORA RODRIGUEZ EUCLIDES ADOLFO</v>
          </cell>
          <cell r="D224" t="str">
            <v xml:space="preserve">  72158192</v>
          </cell>
        </row>
        <row r="225">
          <cell r="C225" t="str">
            <v>ROA  JOSE ELVER</v>
          </cell>
          <cell r="D225" t="str">
            <v xml:space="preserve">  79778480</v>
          </cell>
        </row>
        <row r="226">
          <cell r="C226" t="str">
            <v>ARIZA MERIÑO ADELINA ISABEL</v>
          </cell>
          <cell r="D226" t="str">
            <v xml:space="preserve">  32633797</v>
          </cell>
        </row>
        <row r="227">
          <cell r="C227" t="str">
            <v>BARRIOS MOVILLA FEDERICO</v>
          </cell>
          <cell r="D227" t="str">
            <v xml:space="preserve">   8758921</v>
          </cell>
        </row>
        <row r="228">
          <cell r="C228" t="str">
            <v>BARRIOS VALDEZ JAIME</v>
          </cell>
          <cell r="D228" t="str">
            <v xml:space="preserve">   3635411</v>
          </cell>
        </row>
        <row r="229">
          <cell r="C229" t="str">
            <v>BELLUCCIO LEIVA ROSA</v>
          </cell>
          <cell r="D229" t="str">
            <v xml:space="preserve">  32663268</v>
          </cell>
        </row>
        <row r="230">
          <cell r="C230" t="str">
            <v>ORTEGA ARIZA JOSE DAVID</v>
          </cell>
          <cell r="D230" t="str">
            <v xml:space="preserve">  72295565</v>
          </cell>
        </row>
        <row r="231">
          <cell r="C231" t="str">
            <v>PALMA BARRAZA VICTOR</v>
          </cell>
          <cell r="D231" t="str">
            <v xml:space="preserve">   3732192</v>
          </cell>
        </row>
        <row r="232">
          <cell r="C232" t="str">
            <v>GENTIL BARRIOS NATALINA</v>
          </cell>
          <cell r="D232" t="str">
            <v xml:space="preserve">  32683044</v>
          </cell>
        </row>
        <row r="233">
          <cell r="C233" t="str">
            <v>DIAZ CORREDOR DORA PATRICIA</v>
          </cell>
          <cell r="D233" t="str">
            <v xml:space="preserve">  32792607</v>
          </cell>
        </row>
        <row r="234">
          <cell r="C234" t="str">
            <v>ARIZA RODELO JUAN MANUEL</v>
          </cell>
          <cell r="D234" t="str">
            <v xml:space="preserve">   8665646</v>
          </cell>
        </row>
        <row r="235">
          <cell r="C235" t="str">
            <v>MONTES TOBIAS HECTOR FRANCISCO</v>
          </cell>
          <cell r="D235" t="str">
            <v xml:space="preserve">  72132991</v>
          </cell>
        </row>
        <row r="236">
          <cell r="C236" t="str">
            <v>RODRIGUEZ GUTIERREZ LUIS ANGEL</v>
          </cell>
          <cell r="D236" t="str">
            <v xml:space="preserve">   8717254</v>
          </cell>
        </row>
        <row r="237">
          <cell r="C237" t="str">
            <v>GUTIERREZ RUIZ JORGE ENRIQUE</v>
          </cell>
          <cell r="D237" t="str">
            <v xml:space="preserve">   7456691</v>
          </cell>
        </row>
        <row r="238">
          <cell r="C238" t="str">
            <v>PALACIOS CASTRO JESUS AMERICO</v>
          </cell>
          <cell r="D238" t="str">
            <v xml:space="preserve">  11789618</v>
          </cell>
        </row>
        <row r="239">
          <cell r="C239" t="str">
            <v>PUENTES GULFO MAURICIO JAVIER</v>
          </cell>
          <cell r="D239" t="str">
            <v xml:space="preserve">  92543189</v>
          </cell>
        </row>
        <row r="240">
          <cell r="C240" t="str">
            <v>ARRIETA TRESPALACIOS PEDRO LUIS</v>
          </cell>
          <cell r="D240" t="str">
            <v xml:space="preserve">   8666614</v>
          </cell>
        </row>
        <row r="241">
          <cell r="C241" t="str">
            <v>SALCEDO DIAZ MARIA EUGENIA</v>
          </cell>
          <cell r="D241" t="str">
            <v xml:space="preserve">  55224687</v>
          </cell>
        </row>
        <row r="242">
          <cell r="C242" t="str">
            <v>MARTINEZ JURE LUIS FERNANDO</v>
          </cell>
          <cell r="D242" t="str">
            <v xml:space="preserve">  72429386</v>
          </cell>
        </row>
        <row r="243">
          <cell r="C243" t="str">
            <v>DAZA REINES DALIS MARIA</v>
          </cell>
          <cell r="D243" t="str">
            <v xml:space="preserve">  56097342</v>
          </cell>
        </row>
        <row r="244">
          <cell r="C244" t="str">
            <v>VALENCIA SCARPETA MARINO</v>
          </cell>
          <cell r="D244" t="str">
            <v xml:space="preserve">   3790019</v>
          </cell>
        </row>
        <row r="245">
          <cell r="C245" t="str">
            <v>DE LA HOZ VIÑAS ALFONSO</v>
          </cell>
          <cell r="D245" t="str">
            <v xml:space="preserve">   3705635</v>
          </cell>
        </row>
        <row r="246">
          <cell r="C246" t="str">
            <v>MEZA BLANCO MARCELIANO</v>
          </cell>
          <cell r="D246" t="str">
            <v xml:space="preserve">    854830</v>
          </cell>
        </row>
        <row r="247">
          <cell r="C247" t="str">
            <v>MARIN ORTEGA RICHARD AUGUSTO</v>
          </cell>
          <cell r="D247" t="str">
            <v xml:space="preserve">   8509907</v>
          </cell>
        </row>
        <row r="248">
          <cell r="C248" t="str">
            <v>VILLAMIZAR MOLINA GERARDO ALFONSO</v>
          </cell>
          <cell r="D248" t="str">
            <v xml:space="preserve">   7434188</v>
          </cell>
        </row>
        <row r="249">
          <cell r="C249" t="str">
            <v>ECHEVERRI GRAJALES ALEXA MARIA</v>
          </cell>
          <cell r="D249" t="str">
            <v xml:space="preserve">  39450791</v>
          </cell>
        </row>
        <row r="250">
          <cell r="C250" t="str">
            <v>HOYOS ARCILA CARLOS JULIAN</v>
          </cell>
          <cell r="D250" t="str">
            <v xml:space="preserve">  72152617</v>
          </cell>
        </row>
        <row r="251">
          <cell r="C251" t="str">
            <v>MERCADO SALAS CESAR AUGUSTO</v>
          </cell>
          <cell r="D251" t="str">
            <v xml:space="preserve">  92535661</v>
          </cell>
        </row>
        <row r="252">
          <cell r="C252" t="str">
            <v>VALENCIA CARMONA LUZ ADRIANA</v>
          </cell>
          <cell r="D252" t="str">
            <v xml:space="preserve">  32244709</v>
          </cell>
        </row>
        <row r="253">
          <cell r="C253" t="str">
            <v>BORJA FIGUEROA OMAR ENRIQUE</v>
          </cell>
          <cell r="D253" t="str">
            <v xml:space="preserve">  72204481</v>
          </cell>
        </row>
        <row r="254">
          <cell r="C254" t="str">
            <v>GARCIA QUIMBAYO MANUEL FERNANDO</v>
          </cell>
          <cell r="D254" t="str">
            <v>1044502317</v>
          </cell>
        </row>
        <row r="255">
          <cell r="C255" t="str">
            <v>MANRIQUE TOR0 NEY</v>
          </cell>
          <cell r="D255" t="str">
            <v xml:space="preserve">   6283818</v>
          </cell>
        </row>
        <row r="256">
          <cell r="C256" t="str">
            <v>MONSALVE RODRIGUEZ JEFFERS WINSLOW</v>
          </cell>
          <cell r="D256" t="str">
            <v xml:space="preserve">  70542127</v>
          </cell>
        </row>
        <row r="257">
          <cell r="C257" t="str">
            <v>SUAREZ ARANGO ARNOLDO</v>
          </cell>
          <cell r="D257" t="str">
            <v xml:space="preserve">  15320553</v>
          </cell>
        </row>
        <row r="258">
          <cell r="C258" t="str">
            <v>DE LA HOZ RUIDIAZ WALTER ALBERTO</v>
          </cell>
          <cell r="D258" t="str">
            <v xml:space="preserve">   8701955</v>
          </cell>
        </row>
        <row r="259">
          <cell r="C259" t="str">
            <v>CADAVID  EDILSON ANDREY</v>
          </cell>
          <cell r="D259" t="str">
            <v xml:space="preserve">  70541175</v>
          </cell>
        </row>
        <row r="260">
          <cell r="C260" t="str">
            <v>CUELLO OSPINO JADER JOSE</v>
          </cell>
          <cell r="D260" t="str">
            <v>1122398421</v>
          </cell>
        </row>
        <row r="261">
          <cell r="C261" t="str">
            <v>MORALES BERRIO CARLOS MARIO</v>
          </cell>
          <cell r="D261" t="str">
            <v xml:space="preserve">  70542405</v>
          </cell>
        </row>
        <row r="262">
          <cell r="C262" t="str">
            <v>MORENO CASTAÑEDA JAIME NELSON</v>
          </cell>
          <cell r="D262" t="str">
            <v xml:space="preserve">  70541903</v>
          </cell>
        </row>
        <row r="263">
          <cell r="C263" t="str">
            <v>RUIZ  JAIBERTH</v>
          </cell>
          <cell r="D263" t="str">
            <v xml:space="preserve">   3593792</v>
          </cell>
        </row>
        <row r="264">
          <cell r="C264" t="str">
            <v>VANEGAS MARMOL JUAN</v>
          </cell>
          <cell r="D264" t="str">
            <v xml:space="preserve">   9022770</v>
          </cell>
        </row>
        <row r="265">
          <cell r="C265" t="str">
            <v>BARRIOS CAREY WILFRIDO</v>
          </cell>
          <cell r="D265" t="str">
            <v xml:space="preserve">  72177839</v>
          </cell>
        </row>
        <row r="266">
          <cell r="C266" t="str">
            <v>BARRIOS FERIA HERNAN</v>
          </cell>
          <cell r="D266" t="str">
            <v xml:space="preserve">  93124768</v>
          </cell>
        </row>
        <row r="267">
          <cell r="C267" t="str">
            <v>CERTUCHE MANQUILLO CARLOS ALBERTO</v>
          </cell>
          <cell r="D267" t="str">
            <v xml:space="preserve">  76332185</v>
          </cell>
        </row>
        <row r="268">
          <cell r="C268" t="str">
            <v>ORTIZ HERNANDEZ JORGE ARMANDO</v>
          </cell>
          <cell r="D268" t="str">
            <v>1022368442</v>
          </cell>
        </row>
        <row r="269">
          <cell r="C269" t="str">
            <v>OSORIO BARRERA OSCAR DE JESUS</v>
          </cell>
          <cell r="D269" t="str">
            <v xml:space="preserve">  91248623</v>
          </cell>
        </row>
        <row r="270">
          <cell r="C270" t="str">
            <v>VELEZ ZAPATA JAIDIBER</v>
          </cell>
          <cell r="D270" t="str">
            <v xml:space="preserve">   8157436</v>
          </cell>
        </row>
        <row r="271">
          <cell r="C271" t="str">
            <v>BELEÑO RAMIREZ ALEXANDER</v>
          </cell>
          <cell r="D271" t="str">
            <v xml:space="preserve">  79684729</v>
          </cell>
        </row>
        <row r="272">
          <cell r="C272" t="str">
            <v>HERRERA MARTINEZ BEATRIZ ADRIANA</v>
          </cell>
          <cell r="D272" t="str">
            <v xml:space="preserve">  65764245</v>
          </cell>
        </row>
        <row r="273">
          <cell r="C273" t="str">
            <v>BRITO LOPEZ ERASMO SEGUNDO</v>
          </cell>
          <cell r="D273" t="str">
            <v xml:space="preserve">  84080031</v>
          </cell>
        </row>
        <row r="274">
          <cell r="C274" t="str">
            <v>ECHAVARRIA GONZALEZ DIDIER JOSE</v>
          </cell>
          <cell r="D274" t="str">
            <v xml:space="preserve">  98673770</v>
          </cell>
        </row>
        <row r="275">
          <cell r="C275" t="str">
            <v>SAMPAYO CALLE FELIPE DANIEL</v>
          </cell>
          <cell r="D275" t="str">
            <v xml:space="preserve">  72202369</v>
          </cell>
        </row>
        <row r="276">
          <cell r="C276" t="str">
            <v>BLANCO RODRIGUEZ DANIEL</v>
          </cell>
          <cell r="D276" t="str">
            <v xml:space="preserve">   8641785</v>
          </cell>
        </row>
        <row r="277">
          <cell r="C277" t="str">
            <v>MENDOZA PELAEZ ARCENIO</v>
          </cell>
          <cell r="D277" t="str">
            <v xml:space="preserve">   8636558</v>
          </cell>
        </row>
        <row r="278">
          <cell r="C278" t="str">
            <v>BLANCO DE LA HOZ JUAN CARLOS</v>
          </cell>
          <cell r="D278" t="str">
            <v xml:space="preserve">   8644241</v>
          </cell>
        </row>
        <row r="279">
          <cell r="C279" t="str">
            <v>SARRIA MARRUGO MARCO ANTONIO</v>
          </cell>
          <cell r="D279" t="str">
            <v xml:space="preserve">  73119951</v>
          </cell>
        </row>
        <row r="280">
          <cell r="C280" t="str">
            <v>CONSUEGRA BUSTAMANTE ORLANDO LUIS</v>
          </cell>
          <cell r="D280" t="str">
            <v xml:space="preserve">   8675995</v>
          </cell>
        </row>
        <row r="281">
          <cell r="C281" t="str">
            <v>RAMIREZ BERRIO JUAN CARLOS</v>
          </cell>
          <cell r="D281" t="str">
            <v xml:space="preserve">  71637150</v>
          </cell>
        </row>
        <row r="282">
          <cell r="C282" t="str">
            <v>GUTIERREZ DUARTE GABRIEL</v>
          </cell>
          <cell r="D282" t="str">
            <v xml:space="preserve">   5683992</v>
          </cell>
        </row>
        <row r="283">
          <cell r="C283" t="str">
            <v>CRESPO ORTIZ NAIZEL</v>
          </cell>
          <cell r="D283" t="str">
            <v xml:space="preserve">  72286867</v>
          </cell>
        </row>
        <row r="284">
          <cell r="C284" t="str">
            <v>CARRASCAL RODRIGUEZ JESUS EDUARDO</v>
          </cell>
          <cell r="D284" t="str">
            <v xml:space="preserve">  72172443</v>
          </cell>
        </row>
        <row r="285">
          <cell r="C285" t="str">
            <v>ESCORCIA CASTRO DIONEL RAFAEL</v>
          </cell>
          <cell r="D285" t="str">
            <v xml:space="preserve">   8637349</v>
          </cell>
        </row>
        <row r="286">
          <cell r="C286" t="str">
            <v>OSPINO CASTELLANOS RENZO NICOLAS</v>
          </cell>
          <cell r="D286" t="str">
            <v>1007117489</v>
          </cell>
        </row>
        <row r="287">
          <cell r="C287" t="str">
            <v>NUÑEZ MUÑOZ NELSON ANT.</v>
          </cell>
          <cell r="D287" t="str">
            <v xml:space="preserve">   8534984</v>
          </cell>
        </row>
        <row r="288">
          <cell r="C288" t="str">
            <v>MUÑOZ MOLINA WALBERTO RAFAEL</v>
          </cell>
          <cell r="D288" t="str">
            <v xml:space="preserve">   8635509</v>
          </cell>
        </row>
        <row r="289">
          <cell r="C289" t="str">
            <v>MUÑOZ MOLINA PEDRO</v>
          </cell>
          <cell r="D289" t="str">
            <v xml:space="preserve">   8643370</v>
          </cell>
        </row>
        <row r="290">
          <cell r="C290" t="str">
            <v>RODRIGUEZ SOTO NIKYOLI</v>
          </cell>
          <cell r="D290" t="str">
            <v>1129571821</v>
          </cell>
        </row>
        <row r="291">
          <cell r="C291" t="str">
            <v>MARTINEZ CABEZA ADALBERTO ALFONSO</v>
          </cell>
          <cell r="D291" t="str">
            <v xml:space="preserve">   7483534</v>
          </cell>
        </row>
        <row r="292">
          <cell r="C292" t="str">
            <v>SUAREZ IBARRA RAFAEL ANTONIO</v>
          </cell>
          <cell r="D292" t="str">
            <v>1129582797</v>
          </cell>
        </row>
        <row r="293">
          <cell r="C293" t="str">
            <v>BANDERAS GOMEZ OSCAR JAVIER</v>
          </cell>
          <cell r="D293" t="str">
            <v xml:space="preserve">  73191386</v>
          </cell>
        </row>
        <row r="294">
          <cell r="C294" t="str">
            <v>RUIZ CERPA REEMBERTO ENRIQUE</v>
          </cell>
          <cell r="D294" t="str">
            <v xml:space="preserve">   3769781</v>
          </cell>
        </row>
        <row r="295">
          <cell r="C295" t="str">
            <v>SAJAYO CALIS JOSE NICOLAS</v>
          </cell>
          <cell r="D295" t="str">
            <v xml:space="preserve">   8747152</v>
          </cell>
        </row>
        <row r="296">
          <cell r="C296" t="str">
            <v>ALFARO RODRIGUEZ ALBERTO JOSE</v>
          </cell>
          <cell r="D296" t="str">
            <v xml:space="preserve">   3859505</v>
          </cell>
        </row>
        <row r="297">
          <cell r="C297" t="str">
            <v>BARRETO RUA JORGE LUIS</v>
          </cell>
          <cell r="D297" t="str">
            <v xml:space="preserve">  12588550</v>
          </cell>
        </row>
        <row r="298">
          <cell r="C298" t="str">
            <v>BAYLON SALAMANCA INGRID KATHERINE</v>
          </cell>
          <cell r="D298" t="str">
            <v>1144135252</v>
          </cell>
        </row>
        <row r="299">
          <cell r="C299" t="str">
            <v>SAMPAYO ACEVEDO LADY JOHANA</v>
          </cell>
          <cell r="D299" t="str">
            <v>1085902771</v>
          </cell>
        </row>
        <row r="300">
          <cell r="C300" t="str">
            <v>FLOREZ PARRADO EDISON ALBERTO</v>
          </cell>
          <cell r="D300" t="str">
            <v xml:space="preserve">  80016544</v>
          </cell>
        </row>
        <row r="301">
          <cell r="C301" t="str">
            <v>CARO MONTOYA DAVID</v>
          </cell>
          <cell r="D301" t="str">
            <v xml:space="preserve">  80272943</v>
          </cell>
        </row>
        <row r="302">
          <cell r="C302" t="str">
            <v>JIMENEZ NAVARRO PEDRO ANTONIO</v>
          </cell>
          <cell r="D302" t="str">
            <v xml:space="preserve">  12617066</v>
          </cell>
        </row>
        <row r="303">
          <cell r="C303" t="str">
            <v>FLOREZ CORTEZ CAMILO ANDRES</v>
          </cell>
          <cell r="D303" t="str">
            <v xml:space="preserve">   7183451</v>
          </cell>
        </row>
        <row r="304">
          <cell r="C304" t="str">
            <v>PEREZ VALENZUELA JHON JAIRO</v>
          </cell>
          <cell r="D304" t="str">
            <v xml:space="preserve">  80177827</v>
          </cell>
        </row>
        <row r="305">
          <cell r="C305" t="str">
            <v>MELO BENAVIDES JOHN ANDRES</v>
          </cell>
          <cell r="D305" t="str">
            <v xml:space="preserve">  98396262</v>
          </cell>
        </row>
        <row r="306">
          <cell r="C306" t="str">
            <v>MERCADO PIZARRO FERNANDO SEGUNDO</v>
          </cell>
          <cell r="D306" t="str">
            <v xml:space="preserve">  72147271</v>
          </cell>
        </row>
        <row r="307">
          <cell r="C307" t="str">
            <v>DIAZ MONRROY OSCAR DANIEL</v>
          </cell>
          <cell r="D307" t="str">
            <v>1044423359</v>
          </cell>
        </row>
        <row r="308">
          <cell r="C308" t="str">
            <v>QUINTERO VILLALBA CARLOS ADOLFO</v>
          </cell>
          <cell r="D308" t="str">
            <v xml:space="preserve">  12631939</v>
          </cell>
        </row>
        <row r="309">
          <cell r="C309" t="str">
            <v>MONTES MARTINEZ JORGE LUIS</v>
          </cell>
          <cell r="D309" t="str">
            <v>1128328049</v>
          </cell>
        </row>
        <row r="310">
          <cell r="C310" t="str">
            <v>ARRIETA MADERA JAVIER ARTURO</v>
          </cell>
          <cell r="D310" t="str">
            <v xml:space="preserve">  92532820</v>
          </cell>
        </row>
        <row r="311">
          <cell r="C311" t="str">
            <v>MEJIA MERCADO LUIS DAVID</v>
          </cell>
          <cell r="D311" t="str">
            <v>1035857837</v>
          </cell>
        </row>
        <row r="312">
          <cell r="C312" t="str">
            <v>TORRES GONZALEZ JORGE LUIS</v>
          </cell>
          <cell r="D312" t="str">
            <v xml:space="preserve">   8698190</v>
          </cell>
        </row>
        <row r="313">
          <cell r="C313" t="str">
            <v>CUASPA  JOSE ANTONIO</v>
          </cell>
          <cell r="D313" t="str">
            <v xml:space="preserve">  16660283</v>
          </cell>
        </row>
        <row r="314">
          <cell r="C314" t="str">
            <v>ORTIZ BLANQUICET MANUEL ENRIQUE</v>
          </cell>
          <cell r="D314" t="str">
            <v xml:space="preserve">   7477633</v>
          </cell>
        </row>
        <row r="315">
          <cell r="C315" t="str">
            <v>SIERRA PAREDES GUILLERMO</v>
          </cell>
          <cell r="D315" t="str">
            <v xml:space="preserve">  19582354</v>
          </cell>
        </row>
        <row r="316">
          <cell r="C316" t="str">
            <v>GUZMAN DEVENISH ALEX ENRIQUE</v>
          </cell>
          <cell r="D316" t="str">
            <v xml:space="preserve">  72125998</v>
          </cell>
        </row>
        <row r="317">
          <cell r="C317" t="str">
            <v>MENDEZ ACUÑA MARTIN ANTONIO</v>
          </cell>
          <cell r="D317" t="str">
            <v xml:space="preserve">   4017690</v>
          </cell>
        </row>
        <row r="318">
          <cell r="C318" t="str">
            <v>SUAREZ ARIZA MARIO ALBERTO</v>
          </cell>
          <cell r="D318" t="str">
            <v xml:space="preserve">  72336351</v>
          </cell>
        </row>
        <row r="319">
          <cell r="C319" t="str">
            <v>MEJIA MOZO JOSE NICOLAS</v>
          </cell>
          <cell r="D319" t="str">
            <v xml:space="preserve">   8674776</v>
          </cell>
        </row>
        <row r="320">
          <cell r="C320" t="str">
            <v>OTERO TORRES JUAN CARLOS</v>
          </cell>
          <cell r="D320" t="str">
            <v xml:space="preserve">  72161488</v>
          </cell>
        </row>
        <row r="321">
          <cell r="C321" t="str">
            <v>JIMENEZ CAMARGO ALCIDES NICOLAS</v>
          </cell>
          <cell r="D321" t="str">
            <v xml:space="preserve">  72129449</v>
          </cell>
        </row>
        <row r="322">
          <cell r="C322" t="str">
            <v>BARRAZA ZEA WALTER ALFONSO</v>
          </cell>
          <cell r="D322" t="str">
            <v xml:space="preserve">   8638020</v>
          </cell>
        </row>
        <row r="323">
          <cell r="C323" t="str">
            <v>SANCHEZ ACEVEDO NANDIER GILBERTO</v>
          </cell>
          <cell r="D323" t="str">
            <v xml:space="preserve">   8487162</v>
          </cell>
        </row>
        <row r="324">
          <cell r="C324" t="str">
            <v>BOSSIO RETAMOZO JORGE LUIS</v>
          </cell>
          <cell r="D324" t="str">
            <v xml:space="preserve">   8509914</v>
          </cell>
        </row>
        <row r="325">
          <cell r="C325" t="str">
            <v>RAMOS MONTERROZA EDUARDO</v>
          </cell>
          <cell r="D325" t="str">
            <v xml:space="preserve">  11325472</v>
          </cell>
        </row>
        <row r="326">
          <cell r="C326" t="str">
            <v>MENA TAMAYO ROBERTO CARLOS</v>
          </cell>
          <cell r="D326" t="str">
            <v xml:space="preserve">  71757204</v>
          </cell>
        </row>
        <row r="327">
          <cell r="C327" t="str">
            <v>ANNICHIARICO JIMENEZ NICOLAS ENRIQUE</v>
          </cell>
          <cell r="D327" t="str">
            <v xml:space="preserve">   7633460</v>
          </cell>
        </row>
        <row r="328">
          <cell r="C328" t="str">
            <v>LUQUE REYES PEDRO MANUEL</v>
          </cell>
          <cell r="D328" t="str">
            <v xml:space="preserve">   8649395</v>
          </cell>
        </row>
        <row r="329">
          <cell r="C329" t="str">
            <v>AVENDAÑO GUETE FIDIAN ENRIQUE</v>
          </cell>
          <cell r="D329" t="str">
            <v xml:space="preserve">  77021084</v>
          </cell>
        </row>
        <row r="330">
          <cell r="C330" t="str">
            <v>MIRANDA DE LA HOZ JESUS ANTONIO</v>
          </cell>
          <cell r="D330" t="str">
            <v xml:space="preserve">  84009198</v>
          </cell>
        </row>
        <row r="331">
          <cell r="C331" t="str">
            <v>OLIVERO ESCOBAR OSCAR DANIEL</v>
          </cell>
          <cell r="D331" t="str">
            <v xml:space="preserve">  92694243</v>
          </cell>
        </row>
        <row r="332">
          <cell r="C332" t="str">
            <v>MORENO BERMUDEZ YENIS PAOLA</v>
          </cell>
          <cell r="D332" t="str">
            <v xml:space="preserve">  55306050</v>
          </cell>
        </row>
        <row r="333">
          <cell r="C333" t="str">
            <v>AHUMADA MERCADO JAVIER ALBERTO</v>
          </cell>
          <cell r="D333" t="str">
            <v xml:space="preserve">   8649126</v>
          </cell>
        </row>
        <row r="334">
          <cell r="C334" t="str">
            <v>PARRA MEJIA DAVID ESTEBAN</v>
          </cell>
          <cell r="D334" t="str">
            <v xml:space="preserve">  72247017</v>
          </cell>
        </row>
        <row r="335">
          <cell r="C335" t="str">
            <v>RANGEL CASTRO VIRGILIO</v>
          </cell>
          <cell r="D335" t="str">
            <v xml:space="preserve">   7450427</v>
          </cell>
        </row>
        <row r="336">
          <cell r="C336" t="str">
            <v>CIFUENTES TORRES JHON JAIRO</v>
          </cell>
          <cell r="D336" t="str">
            <v xml:space="preserve">  93393460</v>
          </cell>
        </row>
        <row r="337">
          <cell r="C337" t="str">
            <v>RAMIREZ MIRANDA YURLEIDYS</v>
          </cell>
          <cell r="D337">
            <v>55228471</v>
          </cell>
        </row>
        <row r="338">
          <cell r="C338" t="str">
            <v>BEATRIZ CASTRO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 actividades"/>
      <sheetName val="Datos Empresa"/>
      <sheetName val="Ejes Def."/>
      <sheetName val="Bolívar"/>
      <sheetName val="Pichincha"/>
      <sheetName val="Nestle"/>
      <sheetName val="Guacamayas"/>
      <sheetName val="CitiBank"/>
      <sheetName val="Tequendama"/>
      <sheetName val="3M"/>
      <sheetName val="Louis D"/>
      <sheetName val="Cosmotran"/>
      <sheetName val="AGP"/>
      <sheetName val="9once"/>
      <sheetName val="Aerostar"/>
      <sheetName val="AFA "/>
      <sheetName val="ASUMIR"/>
      <sheetName val="CAXDAC"/>
      <sheetName val="Cobra"/>
      <sheetName val="Alfacer"/>
      <sheetName val="Alfagres"/>
      <sheetName val="Ambul"/>
      <sheetName val="Antioq"/>
      <sheetName val="ATXK"/>
      <sheetName val="Bosque&amp;J"/>
      <sheetName val="Cameleco"/>
      <sheetName val="Carbones"/>
      <sheetName val="CDM"/>
      <sheetName val="Cli. Los remansos"/>
      <sheetName val="Colom. Air"/>
      <sheetName val="Cia. Nal. Bebidas"/>
      <sheetName val="Mirapaez"/>
      <sheetName val="Construalmanza"/>
      <sheetName val="Construaseo"/>
      <sheetName val="Construimos"/>
      <sheetName val="Contecivil"/>
      <sheetName val="Ctrls. Empresariales"/>
      <sheetName val="Servicios vigilantes"/>
      <sheetName val="Coop. Nal. Reservistas"/>
      <sheetName val="Diamond Secu."/>
      <sheetName val="Dielco"/>
      <sheetName val="Endava"/>
      <sheetName val="Entorna"/>
      <sheetName val="Escala"/>
      <sheetName val="Est. Lugano"/>
      <sheetName val="Fesa"/>
      <sheetName val="Flota Aguila"/>
      <sheetName val="Uninpahu"/>
      <sheetName val="Gran americas"/>
      <sheetName val="Inter. Rodamientos"/>
      <sheetName val="Inversia"/>
      <sheetName val="Kaeser"/>
      <sheetName val="LBH"/>
      <sheetName val="Marinos"/>
      <sheetName val="Leguz"/>
      <sheetName val="MC2"/>
      <sheetName val="Morango"/>
      <sheetName val="NG"/>
      <sheetName val="Nte. Santader"/>
      <sheetName val="Papeles"/>
      <sheetName val="Publicidad Bq."/>
      <sheetName val="Redllantas"/>
      <sheetName val="Ropsohn"/>
      <sheetName val="Securicol"/>
      <sheetName val="Securicol Servi."/>
      <sheetName val="Security"/>
      <sheetName val="Seguridad y serv."/>
      <sheetName val="Serentia"/>
      <sheetName val="Servibarras"/>
      <sheetName val="EJES"/>
      <sheetName val="Datos Proveedores"/>
      <sheetName val="Temas Proveedores"/>
      <sheetName val="Ejes Programas"/>
      <sheetName val="AMAZON INTERNO"/>
      <sheetName val="AMAZON CLIENTE"/>
      <sheetName val="AMAZON WEB INTERNO"/>
      <sheetName val="AMAZON WEB CLIENTE"/>
      <sheetName val="AON RISK INTERNO"/>
      <sheetName val="AON RISK CLIENTE"/>
      <sheetName val="BANCO PICHINCHA INTERNO"/>
      <sheetName val="BANCO PICHINCHA CLIENTE"/>
      <sheetName val="CEMENTOS TEQUENDAMA INTERNO"/>
      <sheetName val="CEMENTOS TEQUENDAMA CLIENTE"/>
      <sheetName val="DHL AEREO INTERNO"/>
      <sheetName val="DHL AEREO CLIENTE"/>
      <sheetName val="DHL EXPRESS INTERNO"/>
      <sheetName val="DHL EXPRESS CLIENTE"/>
      <sheetName val="DHL GLOBAL INTERNO"/>
      <sheetName val="DHL GLOBAL CLIENTE"/>
      <sheetName val="DHL SUPPLY INTERNO"/>
      <sheetName val="DHL SUPPLY CLIENTE"/>
      <sheetName val="DRUMMOND INTERNO"/>
      <sheetName val="DRUMMOND CLIENTE"/>
      <sheetName val="ERNST &amp; YOU INTERNO"/>
      <sheetName val="ERNST &amp; YOU CLIENTE"/>
      <sheetName val="EVERIS INTERNO"/>
      <sheetName val="EVERIS CLIENTE"/>
      <sheetName val="FLOWSERVE INTERNO"/>
      <sheetName val="FLOWSERVE CLIENTE"/>
      <sheetName val="GLENCORE INTERNO"/>
      <sheetName val="GLENCORE COLOMBIA"/>
      <sheetName val="GM FINANCIAL INTERNO"/>
      <sheetName val="GM FINANCIAL CLIENTE"/>
      <sheetName val="HOLCIM INTERNO"/>
      <sheetName val="HOLCIM CLIENTE"/>
      <sheetName val="IC CONSTRUCTORA INTERNO"/>
      <sheetName val="IC CONSTRUCTORA CLIENTE"/>
      <sheetName val="IGLESIA J INTERNO"/>
      <sheetName val="IGLESIA J CLIENTE"/>
      <sheetName val="LOUIS DREY INTERNO"/>
      <sheetName val="LOUIS DREY CLIENTE"/>
      <sheetName val="MASTERCARD COLOMBIA INTERNO SAL"/>
      <sheetName val="MASTERCARD COLOMBIA CLIENTE "/>
      <sheetName val="MAZDA INTERNO"/>
      <sheetName val="MAZDA CLIENTE"/>
      <sheetName val="NESTLE SALUD INTERNO"/>
      <sheetName val="NESTLE SALUD CLIENTE"/>
      <sheetName val="Nestle correo"/>
      <sheetName val="SCOTIBANK COLPATRIA INTERNO"/>
      <sheetName val="SCOTIBANK COL CLIENTE"/>
      <sheetName val="SH TEQUENDAMA INTERNO"/>
      <sheetName val="SH TEQUENDAMA CLIENTE"/>
      <sheetName val="WARTSILA INTERNO"/>
      <sheetName val="WARTSILA CLIENTE"/>
      <sheetName val="HOLCIM SVA INTERNO"/>
      <sheetName val="HOLCIM SVA CLIENTE"/>
      <sheetName val="Propuesta cronograma Tequendama"/>
    </sheetNames>
    <sheetDataSet>
      <sheetData sheetId="0"/>
      <sheetData sheetId="1">
        <row r="2">
          <cell r="B2" t="str">
            <v>EMPRESA</v>
          </cell>
          <cell r="C2" t="str">
            <v>NIT</v>
          </cell>
          <cell r="D2" t="str">
            <v>PÓLIZA</v>
          </cell>
          <cell r="E2" t="str">
            <v>INTERMEDIARIO</v>
          </cell>
          <cell r="F2" t="str">
            <v>CONTACTO</v>
          </cell>
          <cell r="G2" t="str">
            <v>CARGO</v>
          </cell>
          <cell r="H2" t="str">
            <v>TELÉFONO</v>
          </cell>
          <cell r="I2" t="str">
            <v>E-MAIL</v>
          </cell>
          <cell r="J2" t="str">
            <v>CIUDAD</v>
          </cell>
          <cell r="K2" t="str">
            <v>TRABAJADORES</v>
          </cell>
          <cell r="L2" t="str">
            <v>FECHA INICIO DE PÓLIZA</v>
          </cell>
          <cell r="M2" t="str">
            <v>FECHA VIGENCIA</v>
          </cell>
          <cell r="N2" t="str">
            <v>ESTADO PÓLIZA</v>
          </cell>
          <cell r="O2" t="str">
            <v>ACTIVIDAD ECONOMICA</v>
          </cell>
          <cell r="P2" t="str">
            <v>VALOR PÓLIZA</v>
          </cell>
          <cell r="Q2" t="str">
            <v>VALOR 2%</v>
          </cell>
          <cell r="R2" t="str">
            <v>GASTOS ACTIVIDADES</v>
          </cell>
          <cell r="S2" t="str">
            <v>SALDO</v>
          </cell>
        </row>
        <row r="3">
          <cell r="B3" t="str">
            <v>3M COLOMBIA SA</v>
          </cell>
          <cell r="C3">
            <v>860002693</v>
          </cell>
          <cell r="D3" t="str">
            <v>ARL Y SALUD</v>
          </cell>
          <cell r="F3" t="str">
            <v>Sandra Uran</v>
          </cell>
          <cell r="G3" t="str">
            <v>EHS</v>
          </cell>
          <cell r="H3" t="str">
            <v>4398583-3175859123</v>
          </cell>
          <cell r="I3" t="str">
            <v>smuran.cw@mmm.com</v>
          </cell>
          <cell r="J3" t="str">
            <v>Bogotá D.C.</v>
          </cell>
          <cell r="K3" t="str">
            <v>Sin dato</v>
          </cell>
          <cell r="L3" t="str">
            <v>Siin dato</v>
          </cell>
          <cell r="M3" t="str">
            <v>Siin dato</v>
          </cell>
          <cell r="N3" t="e">
            <v>#VALUE!</v>
          </cell>
          <cell r="O3" t="str">
            <v>Sin dato</v>
          </cell>
          <cell r="P3">
            <v>1858554913</v>
          </cell>
          <cell r="Q3">
            <v>37171098.259999998</v>
          </cell>
          <cell r="R3">
            <v>200000</v>
          </cell>
          <cell r="S3">
            <v>36971098.259999998</v>
          </cell>
        </row>
        <row r="4">
          <cell r="B4" t="str">
            <v>AMAZON OPERATION SERVICES COLOMBIA SAS</v>
          </cell>
          <cell r="C4">
            <v>9011800732</v>
          </cell>
          <cell r="D4" t="str">
            <v>SALUD Y VIDA</v>
          </cell>
          <cell r="L4" t="str">
            <v>Siin dato</v>
          </cell>
          <cell r="M4" t="str">
            <v>Siin dato</v>
          </cell>
          <cell r="N4" t="e">
            <v>#VALUE!</v>
          </cell>
          <cell r="O4" t="str">
            <v>Sin dato</v>
          </cell>
          <cell r="P4">
            <v>3401942476</v>
          </cell>
          <cell r="Q4">
            <v>68038849.519999996</v>
          </cell>
          <cell r="R4">
            <v>0</v>
          </cell>
          <cell r="S4">
            <v>68038849.519999996</v>
          </cell>
        </row>
        <row r="5">
          <cell r="B5" t="str">
            <v>AMAZON WEB SERVICES COLOMBIA SAS</v>
          </cell>
          <cell r="C5">
            <v>901003327</v>
          </cell>
          <cell r="D5" t="str">
            <v>SALUD Y VIDA</v>
          </cell>
          <cell r="L5" t="str">
            <v>Siin dato</v>
          </cell>
          <cell r="M5" t="str">
            <v>Siin dato</v>
          </cell>
          <cell r="N5" t="e">
            <v>#VALUE!</v>
          </cell>
          <cell r="O5" t="str">
            <v>Sin dato</v>
          </cell>
          <cell r="P5">
            <v>619560961</v>
          </cell>
          <cell r="Q5">
            <v>12391219.220000001</v>
          </cell>
          <cell r="R5">
            <v>0</v>
          </cell>
          <cell r="S5">
            <v>12391219.220000001</v>
          </cell>
        </row>
        <row r="6">
          <cell r="B6" t="str">
            <v>AON RISK SERVICES COLOMBIA SA - CORREDORES DE SEGUROS</v>
          </cell>
          <cell r="C6">
            <v>860069265</v>
          </cell>
          <cell r="D6" t="str">
            <v>ARL</v>
          </cell>
          <cell r="L6" t="str">
            <v>Siin dato</v>
          </cell>
          <cell r="M6" t="str">
            <v>Siin dato</v>
          </cell>
          <cell r="N6" t="e">
            <v>#VALUE!</v>
          </cell>
          <cell r="O6" t="str">
            <v>Sin dato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</row>
        <row r="7">
          <cell r="B7" t="str">
            <v>BANCO PICHINCHA</v>
          </cell>
          <cell r="C7">
            <v>890200756</v>
          </cell>
          <cell r="D7" t="str">
            <v>SALUD</v>
          </cell>
          <cell r="F7" t="str">
            <v>Xiomara González
Fabian Arevalo</v>
          </cell>
          <cell r="G7" t="str">
            <v>Analista de Bienestar y Desarrollo
Analista de SST</v>
          </cell>
          <cell r="H7" t="str">
            <v>6501050
3125686980</v>
          </cell>
          <cell r="I7" t="str">
            <v>alia.gonzalez@pichincha.com.co
fabian.arevalo@pichincha.com.co</v>
          </cell>
          <cell r="J7" t="str">
            <v>Bogotá D.C.</v>
          </cell>
          <cell r="K7" t="str">
            <v>150
57 Sedes</v>
          </cell>
          <cell r="L7">
            <v>44470</v>
          </cell>
          <cell r="M7">
            <v>44561</v>
          </cell>
          <cell r="N7" t="str">
            <v>Vence en más de un mes</v>
          </cell>
          <cell r="O7" t="str">
            <v>Financiero</v>
          </cell>
          <cell r="P7">
            <v>3765041255</v>
          </cell>
          <cell r="Q7">
            <v>75300825.100000009</v>
          </cell>
          <cell r="R7">
            <v>1630000</v>
          </cell>
          <cell r="S7">
            <v>73670825.100000009</v>
          </cell>
        </row>
        <row r="8">
          <cell r="B8" t="str">
            <v>CEMENTOS TEQUENDAMA</v>
          </cell>
          <cell r="C8">
            <v>830099238</v>
          </cell>
          <cell r="D8" t="str">
            <v>ARL Y SALUD</v>
          </cell>
          <cell r="F8" t="str">
            <v>Maira Alvarez
Yohana Pappa</v>
          </cell>
          <cell r="I8" t="str">
            <v>malvarez@cetesa.com.co
Yohana.pappa@segurosbolivar.com</v>
          </cell>
          <cell r="J8" t="str">
            <v>Bogotá D.C.</v>
          </cell>
          <cell r="K8" t="str">
            <v>Directos 293
Indirectos 60
Temporales 5</v>
          </cell>
          <cell r="L8" t="str">
            <v>Siin dato</v>
          </cell>
          <cell r="M8" t="str">
            <v>Siin dato</v>
          </cell>
          <cell r="N8" t="e">
            <v>#VALUE!</v>
          </cell>
          <cell r="O8" t="str">
            <v>Sin dato</v>
          </cell>
          <cell r="P8">
            <v>430997536</v>
          </cell>
          <cell r="Q8">
            <v>8619950.7200000007</v>
          </cell>
          <cell r="R8">
            <v>0</v>
          </cell>
          <cell r="S8">
            <v>8619950.7200000007</v>
          </cell>
        </row>
        <row r="9">
          <cell r="B9" t="str">
            <v>CITIBANK COLOMBIA SA</v>
          </cell>
          <cell r="C9">
            <v>860051135</v>
          </cell>
          <cell r="D9" t="str">
            <v>ARL Y SALUD</v>
          </cell>
          <cell r="F9" t="str">
            <v>Carolina Villamizar Mateus</v>
          </cell>
          <cell r="G9" t="str">
            <v>Médico empresarial
Medico Bolivar</v>
          </cell>
          <cell r="H9" t="str">
            <v>Sin dato</v>
          </cell>
          <cell r="I9" t="str">
            <v>bolivar.medicoempresarial@gmail.com</v>
          </cell>
          <cell r="J9" t="str">
            <v>Bogotá D.C.</v>
          </cell>
          <cell r="K9" t="str">
            <v>Sin dato</v>
          </cell>
          <cell r="L9" t="str">
            <v>Siin dato</v>
          </cell>
          <cell r="M9" t="str">
            <v>Siin dato</v>
          </cell>
          <cell r="N9" t="e">
            <v>#VALUE!</v>
          </cell>
          <cell r="O9" t="str">
            <v>Sin dato</v>
          </cell>
          <cell r="P9">
            <v>2281017232</v>
          </cell>
          <cell r="Q9">
            <v>45620344.640000001</v>
          </cell>
          <cell r="R9">
            <v>1050000</v>
          </cell>
          <cell r="S9">
            <v>44570344.640000001</v>
          </cell>
        </row>
        <row r="10">
          <cell r="B10" t="str">
            <v>DHL AERO</v>
          </cell>
          <cell r="C10">
            <v>900749828</v>
          </cell>
          <cell r="D10" t="str">
            <v>SALUD Y VIDA</v>
          </cell>
          <cell r="L10" t="str">
            <v>Siin dato</v>
          </cell>
          <cell r="M10" t="str">
            <v>Siin dato</v>
          </cell>
          <cell r="N10" t="e">
            <v>#VALUE!</v>
          </cell>
          <cell r="O10" t="str">
            <v>Sin dato</v>
          </cell>
          <cell r="P10">
            <v>106445924</v>
          </cell>
          <cell r="Q10">
            <v>2128918.48</v>
          </cell>
          <cell r="R10">
            <v>0</v>
          </cell>
          <cell r="S10">
            <v>2128918.48</v>
          </cell>
        </row>
        <row r="11">
          <cell r="B11" t="str">
            <v>DHL EXPRESS</v>
          </cell>
          <cell r="C11">
            <v>860502609</v>
          </cell>
          <cell r="D11" t="str">
            <v>SALUD Y VIDA</v>
          </cell>
          <cell r="L11" t="str">
            <v>Siin dato</v>
          </cell>
          <cell r="M11" t="str">
            <v>Siin dato</v>
          </cell>
          <cell r="N11" t="e">
            <v>#VALUE!</v>
          </cell>
          <cell r="O11" t="str">
            <v>Sin dato</v>
          </cell>
          <cell r="P11">
            <v>1152889978</v>
          </cell>
          <cell r="Q11">
            <v>23057799.559999999</v>
          </cell>
          <cell r="R11">
            <v>0</v>
          </cell>
          <cell r="S11">
            <v>23057799.559999999</v>
          </cell>
        </row>
        <row r="12">
          <cell r="B12" t="str">
            <v>DHL GLOBAL</v>
          </cell>
          <cell r="C12">
            <v>860030380</v>
          </cell>
          <cell r="D12" t="str">
            <v>SALUD Y VIDA</v>
          </cell>
          <cell r="L12" t="str">
            <v>Siin dato</v>
          </cell>
          <cell r="M12" t="str">
            <v>Siin dato</v>
          </cell>
          <cell r="N12" t="e">
            <v>#VALUE!</v>
          </cell>
          <cell r="O12" t="str">
            <v>Sin dato</v>
          </cell>
          <cell r="P12">
            <v>1220259486</v>
          </cell>
          <cell r="Q12">
            <v>24405189.719999999</v>
          </cell>
          <cell r="R12">
            <v>0</v>
          </cell>
          <cell r="S12">
            <v>24405189.719999999</v>
          </cell>
        </row>
        <row r="13">
          <cell r="B13" t="str">
            <v>DHL SUPPLY</v>
          </cell>
          <cell r="C13">
            <v>901003044</v>
          </cell>
          <cell r="D13" t="str">
            <v>SALUD Y VIDA</v>
          </cell>
          <cell r="L13" t="str">
            <v>Siin dato</v>
          </cell>
          <cell r="M13" t="str">
            <v>Siin dato</v>
          </cell>
          <cell r="N13" t="e">
            <v>#VALUE!</v>
          </cell>
          <cell r="O13" t="str">
            <v>Sin dato</v>
          </cell>
          <cell r="P13">
            <v>145802526</v>
          </cell>
          <cell r="Q13">
            <v>2916050.52</v>
          </cell>
          <cell r="R13">
            <v>0</v>
          </cell>
          <cell r="S13">
            <v>2916050.52</v>
          </cell>
        </row>
        <row r="14">
          <cell r="B14" t="str">
            <v>DRUMMOND LTD</v>
          </cell>
          <cell r="C14">
            <v>800021308</v>
          </cell>
          <cell r="D14" t="str">
            <v>ARL</v>
          </cell>
          <cell r="L14" t="str">
            <v>Siin dato</v>
          </cell>
          <cell r="M14" t="str">
            <v>Siin dato</v>
          </cell>
          <cell r="N14" t="e">
            <v>#VALUE!</v>
          </cell>
          <cell r="O14" t="str">
            <v>Sin dato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B15" t="str">
            <v xml:space="preserve">EASY SOLUTION SAS </v>
          </cell>
          <cell r="C15">
            <v>830118355</v>
          </cell>
          <cell r="D15" t="str">
            <v>SALUD</v>
          </cell>
          <cell r="K15" t="str">
            <v>Sin dato</v>
          </cell>
          <cell r="L15" t="str">
            <v>Siin dato</v>
          </cell>
          <cell r="M15" t="str">
            <v>Siin dato</v>
          </cell>
          <cell r="N15" t="e">
            <v>#VALUE!</v>
          </cell>
          <cell r="O15" t="str">
            <v>Sin dato</v>
          </cell>
          <cell r="P15">
            <v>756071152</v>
          </cell>
          <cell r="Q15">
            <v>15121423.040000001</v>
          </cell>
          <cell r="R15">
            <v>200000</v>
          </cell>
          <cell r="S15">
            <v>14921423.040000001</v>
          </cell>
        </row>
        <row r="16">
          <cell r="B16" t="str">
            <v>ERNST &amp; YOUNG SAS</v>
          </cell>
          <cell r="C16">
            <v>860036884</v>
          </cell>
          <cell r="D16" t="str">
            <v>ARL</v>
          </cell>
          <cell r="L16" t="str">
            <v>Siin dato</v>
          </cell>
          <cell r="M16" t="str">
            <v>Siin dato</v>
          </cell>
          <cell r="N16" t="e">
            <v>#VALUE!</v>
          </cell>
          <cell r="O16" t="str">
            <v>Sin dato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B17" t="str">
            <v xml:space="preserve">EVERIS COLOMBIA SAS </v>
          </cell>
          <cell r="C17">
            <v>900128566</v>
          </cell>
          <cell r="D17" t="str">
            <v>SALUD</v>
          </cell>
          <cell r="F17" t="str">
            <v>Yenny Carolina Dueñas AON COLOMBIA</v>
          </cell>
          <cell r="G17" t="str">
            <v>Sin dato</v>
          </cell>
          <cell r="H17" t="str">
            <v>Sin dato</v>
          </cell>
          <cell r="I17" t="str">
            <v>co.beneficioseveris@aon.com</v>
          </cell>
          <cell r="J17" t="str">
            <v>Bogotá D.C.</v>
          </cell>
          <cell r="K17" t="str">
            <v>Sin dato</v>
          </cell>
          <cell r="L17" t="str">
            <v>Siin dato</v>
          </cell>
          <cell r="M17" t="str">
            <v>Siin dato</v>
          </cell>
          <cell r="N17" t="e">
            <v>#VALUE!</v>
          </cell>
          <cell r="O17" t="str">
            <v>Sin dato</v>
          </cell>
          <cell r="P17">
            <v>1671007816</v>
          </cell>
          <cell r="Q17">
            <v>33420156.32</v>
          </cell>
          <cell r="R17">
            <v>0</v>
          </cell>
          <cell r="S17">
            <v>33420156.32</v>
          </cell>
        </row>
        <row r="18">
          <cell r="B18" t="str">
            <v>FLOWSERVE COLOMBIA INC</v>
          </cell>
          <cell r="C18">
            <v>860004137</v>
          </cell>
          <cell r="D18" t="str">
            <v>ARL</v>
          </cell>
          <cell r="L18" t="str">
            <v>Siin dato</v>
          </cell>
          <cell r="M18" t="str">
            <v>Siin dato</v>
          </cell>
          <cell r="N18" t="e">
            <v>#VALUE!</v>
          </cell>
          <cell r="O18" t="str">
            <v>Sin dato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B19" t="str">
            <v>GLENCORE COLOMBIA SAS</v>
          </cell>
          <cell r="C19">
            <v>860509893</v>
          </cell>
          <cell r="D19" t="str">
            <v>ARL</v>
          </cell>
          <cell r="L19" t="str">
            <v>Siin dato</v>
          </cell>
          <cell r="M19" t="str">
            <v>Siin dato</v>
          </cell>
          <cell r="N19" t="e">
            <v>#VALUE!</v>
          </cell>
          <cell r="O19" t="str">
            <v>Sin dato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</row>
        <row r="20">
          <cell r="B20" t="str">
            <v>GM FINANCIAL</v>
          </cell>
          <cell r="C20" t="str">
            <v>Sin dato</v>
          </cell>
          <cell r="D20" t="str">
            <v>Sin dato</v>
          </cell>
          <cell r="F20" t="str">
            <v>Karina Gonzalez</v>
          </cell>
          <cell r="G20" t="str">
            <v>Supervisor RRHH</v>
          </cell>
          <cell r="H20" t="str">
            <v>650 6593</v>
          </cell>
          <cell r="I20" t="str">
            <v>Karina.Gonzalez@gmfinancial.com</v>
          </cell>
          <cell r="J20" t="str">
            <v>Bogotá D.C.</v>
          </cell>
          <cell r="K20" t="str">
            <v>Sin dato</v>
          </cell>
          <cell r="L20" t="str">
            <v>Siin dato</v>
          </cell>
          <cell r="M20" t="str">
            <v>Siin dato</v>
          </cell>
          <cell r="N20" t="e">
            <v>#VALUE!</v>
          </cell>
          <cell r="O20" t="str">
            <v>Sin dato</v>
          </cell>
          <cell r="Q20">
            <v>0</v>
          </cell>
          <cell r="R20">
            <v>120000</v>
          </cell>
          <cell r="S20">
            <v>-120000</v>
          </cell>
        </row>
        <row r="21">
          <cell r="B21" t="str">
            <v>HOLCIM</v>
          </cell>
          <cell r="C21" t="str">
            <v>860009808-5</v>
          </cell>
          <cell r="D21" t="str">
            <v>ARL, VIDA Y SALUD</v>
          </cell>
          <cell r="F21" t="str">
            <v>Maria Fernanda Salamanca Jaimes</v>
          </cell>
          <cell r="G21" t="str">
            <v>Comercial Risk Solutions</v>
          </cell>
          <cell r="H21" t="str">
            <v>6575300 - 3144363492</v>
          </cell>
          <cell r="I21" t="str">
            <v>co.aonseguros.holcim@aon.com</v>
          </cell>
          <cell r="J21" t="str">
            <v>Bogotá D.C.</v>
          </cell>
          <cell r="K21" t="str">
            <v>Sin dato</v>
          </cell>
          <cell r="L21" t="str">
            <v>Siin dato</v>
          </cell>
          <cell r="M21" t="str">
            <v>Siin dato</v>
          </cell>
          <cell r="N21" t="e">
            <v>#VALUE!</v>
          </cell>
          <cell r="O21" t="str">
            <v>Sin dato</v>
          </cell>
          <cell r="P21">
            <v>2779261730</v>
          </cell>
          <cell r="Q21">
            <v>55585234.600000001</v>
          </cell>
          <cell r="R21">
            <v>200000</v>
          </cell>
          <cell r="S21">
            <v>55385234.600000001</v>
          </cell>
        </row>
        <row r="22">
          <cell r="B22" t="str">
            <v>IC CONSTRUCTORA</v>
          </cell>
          <cell r="C22">
            <v>8001416955</v>
          </cell>
          <cell r="D22" t="str">
            <v>SALUD</v>
          </cell>
          <cell r="F22" t="str">
            <v>Yamile Quedevo Velasquez
Leydy Milena Soto Santana 
Luisa Guerrero</v>
          </cell>
          <cell r="G22" t="str">
            <v xml:space="preserve">Directora Comercial Bolivar
Ejecutiva Cuenta Corporativa Colsubsidio
IC Constructora </v>
          </cell>
          <cell r="H22" t="str">
            <v>3138892755
3143307955</v>
          </cell>
          <cell r="I22" t="str">
            <v>yamile.quevedo@segurosbolivar.com</v>
          </cell>
          <cell r="J22" t="str">
            <v>Bogotá D.C.</v>
          </cell>
          <cell r="K22" t="str">
            <v>Sin dato</v>
          </cell>
          <cell r="L22" t="str">
            <v>Siin dato</v>
          </cell>
          <cell r="M22" t="str">
            <v>Siin dato</v>
          </cell>
          <cell r="N22" t="e">
            <v>#VALUE!</v>
          </cell>
          <cell r="O22" t="str">
            <v>Sin dato</v>
          </cell>
          <cell r="P22">
            <v>52059278</v>
          </cell>
          <cell r="Q22">
            <v>1041185.56</v>
          </cell>
          <cell r="R22">
            <v>450000</v>
          </cell>
          <cell r="S22">
            <v>591185.56000000006</v>
          </cell>
        </row>
        <row r="23">
          <cell r="B23" t="str">
            <v>IGLESIA DE JESUCRISTO</v>
          </cell>
          <cell r="D23" t="str">
            <v>SALUD</v>
          </cell>
          <cell r="L23" t="str">
            <v>Siin dato</v>
          </cell>
          <cell r="M23" t="str">
            <v>Siin dato</v>
          </cell>
          <cell r="N23" t="e">
            <v>#VALUE!</v>
          </cell>
          <cell r="O23" t="str">
            <v>Sin dato</v>
          </cell>
          <cell r="P23">
            <v>434098674</v>
          </cell>
          <cell r="Q23">
            <v>8681973.4800000004</v>
          </cell>
          <cell r="R23">
            <v>0</v>
          </cell>
          <cell r="S23">
            <v>8681973.4800000004</v>
          </cell>
        </row>
        <row r="24">
          <cell r="B24" t="str">
            <v>LOUIS DREYFUS COMPANY COLOMBIA SAS</v>
          </cell>
          <cell r="C24">
            <v>900174478</v>
          </cell>
          <cell r="D24" t="str">
            <v>ARL Y SALUD</v>
          </cell>
          <cell r="F24" t="str">
            <v>Leidy Reyes
Julian Beltran</v>
          </cell>
          <cell r="G24" t="str">
            <v>Sin dato
AGR</v>
          </cell>
          <cell r="H24">
            <v>3212055456</v>
          </cell>
          <cell r="I24" t="str">
            <v>leydy.reyes@aon.com
julian.beltran@segurosbolivar.com</v>
          </cell>
          <cell r="J24" t="str">
            <v>Bogotá D.C.</v>
          </cell>
          <cell r="K24" t="str">
            <v>Directos 105
Temporales 70</v>
          </cell>
          <cell r="L24" t="str">
            <v>Siin dato</v>
          </cell>
          <cell r="M24" t="str">
            <v>Siin dato</v>
          </cell>
          <cell r="N24" t="e">
            <v>#VALUE!</v>
          </cell>
          <cell r="O24" t="str">
            <v>Sin dato</v>
          </cell>
          <cell r="P24">
            <v>392822660</v>
          </cell>
          <cell r="Q24">
            <v>7856453.2000000002</v>
          </cell>
          <cell r="R24">
            <v>0</v>
          </cell>
          <cell r="S24">
            <v>7856453.2000000002</v>
          </cell>
        </row>
        <row r="25">
          <cell r="B25" t="str">
            <v>MASTERCARD COLOMBIA</v>
          </cell>
          <cell r="C25">
            <v>860036884</v>
          </cell>
          <cell r="D25" t="str">
            <v>SALUD</v>
          </cell>
          <cell r="F25" t="str">
            <v>Juan Pablo Sanchez 
Marcela Bohórquez
Yuli Alfonso</v>
          </cell>
          <cell r="G25" t="str">
            <v>Director Comercial Bolivar 
Subgerente Comercial II EH&amp;B</v>
          </cell>
          <cell r="H25" t="str">
            <v>3122600
312-4572733
3232111478</v>
          </cell>
          <cell r="I25" t="str">
            <v>juan.pablo.sanchez@segurosbolivar.com
marcela.bohorquez@mercermarshbeneficios.com</v>
          </cell>
          <cell r="J25" t="str">
            <v>Bogotá D.C.</v>
          </cell>
          <cell r="K25" t="str">
            <v>Sin dato</v>
          </cell>
          <cell r="L25">
            <v>44197</v>
          </cell>
          <cell r="M25">
            <v>44561</v>
          </cell>
          <cell r="N25" t="str">
            <v>Vence en más de un mes</v>
          </cell>
          <cell r="O25" t="str">
            <v>Financiera</v>
          </cell>
          <cell r="P25">
            <v>646012268</v>
          </cell>
          <cell r="Q25">
            <v>12920245.359999999</v>
          </cell>
          <cell r="R25">
            <v>240000</v>
          </cell>
          <cell r="S25">
            <v>12680245.359999999</v>
          </cell>
        </row>
        <row r="26">
          <cell r="B26" t="str">
            <v>MAZDA CORPORATION</v>
          </cell>
          <cell r="D26" t="str">
            <v>SALUD</v>
          </cell>
          <cell r="L26" t="str">
            <v>Siin dato</v>
          </cell>
          <cell r="M26" t="str">
            <v>Siin dato</v>
          </cell>
          <cell r="N26" t="e">
            <v>#VALUE!</v>
          </cell>
          <cell r="O26" t="str">
            <v>Sin dato</v>
          </cell>
          <cell r="P26">
            <v>774309177</v>
          </cell>
          <cell r="Q26">
            <v>15486183.540000001</v>
          </cell>
          <cell r="R26">
            <v>0</v>
          </cell>
          <cell r="S26">
            <v>15486183.540000001</v>
          </cell>
        </row>
        <row r="27">
          <cell r="B27" t="str">
            <v>NESTLE</v>
          </cell>
          <cell r="C27" t="str">
            <v>860002130-9</v>
          </cell>
          <cell r="D27" t="str">
            <v>SALUD</v>
          </cell>
          <cell r="F27" t="str">
            <v>Cristina Rodriguez</v>
          </cell>
          <cell r="G27" t="str">
            <v>Sin dato</v>
          </cell>
          <cell r="H27" t="str">
            <v>Sin dato</v>
          </cell>
          <cell r="I27" t="str">
            <v>Asesor.Aon@co.nestle.com</v>
          </cell>
          <cell r="J27" t="str">
            <v>Bogotá D.C.</v>
          </cell>
          <cell r="K27" t="str">
            <v>Sin dato</v>
          </cell>
          <cell r="L27">
            <v>44197</v>
          </cell>
          <cell r="M27">
            <v>44561</v>
          </cell>
          <cell r="N27" t="str">
            <v>Vence en más de un mes</v>
          </cell>
          <cell r="O27" t="str">
            <v>Elaboración de otros productos alimenticios NCP</v>
          </cell>
          <cell r="P27">
            <v>4264247161</v>
          </cell>
          <cell r="Q27">
            <v>85284943.219999999</v>
          </cell>
          <cell r="R27">
            <v>0</v>
          </cell>
          <cell r="S27">
            <v>85284943.219999999</v>
          </cell>
        </row>
        <row r="28">
          <cell r="B28" t="str">
            <v>SCOTIABANK COLPATRIA</v>
          </cell>
          <cell r="C28">
            <v>860034594</v>
          </cell>
          <cell r="D28" t="str">
            <v>SALUD</v>
          </cell>
          <cell r="L28" t="str">
            <v>Siin dato</v>
          </cell>
          <cell r="M28" t="str">
            <v>Siin dato</v>
          </cell>
          <cell r="N28" t="e">
            <v>#VALUE!</v>
          </cell>
          <cell r="O28" t="str">
            <v>Sin dato</v>
          </cell>
          <cell r="P28">
            <v>5026846951</v>
          </cell>
          <cell r="Q28">
            <v>100536939.02</v>
          </cell>
          <cell r="R28">
            <v>0</v>
          </cell>
          <cell r="S28">
            <v>100536939.02</v>
          </cell>
        </row>
        <row r="29">
          <cell r="B29" t="str">
            <v>SOCIEDAD HOTELERA TEQUENDAMA SA</v>
          </cell>
          <cell r="C29">
            <v>860006543</v>
          </cell>
          <cell r="D29" t="str">
            <v>VIDA</v>
          </cell>
          <cell r="L29" t="str">
            <v>Siin dato</v>
          </cell>
          <cell r="M29" t="str">
            <v>Siin dato</v>
          </cell>
          <cell r="N29" t="e">
            <v>#VALUE!</v>
          </cell>
          <cell r="O29" t="str">
            <v>Sin dato</v>
          </cell>
          <cell r="P29">
            <v>186517</v>
          </cell>
          <cell r="Q29">
            <v>3730.34</v>
          </cell>
          <cell r="R29">
            <v>0</v>
          </cell>
          <cell r="S29">
            <v>3730.34</v>
          </cell>
        </row>
        <row r="30">
          <cell r="B30" t="str">
            <v>WARTSILA</v>
          </cell>
          <cell r="D30" t="str">
            <v>SALUD</v>
          </cell>
          <cell r="L30" t="str">
            <v>Siin dato</v>
          </cell>
          <cell r="M30" t="str">
            <v>Siin dato</v>
          </cell>
          <cell r="N30" t="e">
            <v>#VALUE!</v>
          </cell>
          <cell r="O30" t="str">
            <v>Sin dato</v>
          </cell>
          <cell r="P30">
            <v>288672909</v>
          </cell>
          <cell r="Q30">
            <v>5773458.1799999997</v>
          </cell>
          <cell r="R30">
            <v>0</v>
          </cell>
          <cell r="S30">
            <v>5773458.1799999997</v>
          </cell>
        </row>
        <row r="31">
          <cell r="B31" t="str">
            <v>GUACAMAYA OIL SERVICE S.A.S.</v>
          </cell>
          <cell r="C31">
            <v>900407987</v>
          </cell>
          <cell r="D31" t="str">
            <v>SALUD</v>
          </cell>
          <cell r="E31" t="str">
            <v>Agencia Solfinet</v>
          </cell>
          <cell r="F31" t="str">
            <v>Jairo Hernández</v>
          </cell>
          <cell r="G31" t="str">
            <v>Talento Humano</v>
          </cell>
          <cell r="H31">
            <v>8721599</v>
          </cell>
          <cell r="I31" t="str">
            <v xml:space="preserve">  keyla.higuera@guacamayaoils.com</v>
          </cell>
          <cell r="J31" t="str">
            <v>Bogotá D.C.</v>
          </cell>
          <cell r="M31" t="str">
            <v>Siin dato</v>
          </cell>
          <cell r="N31" t="e">
            <v>#VALUE!</v>
          </cell>
          <cell r="O31" t="str">
            <v>Sin dato</v>
          </cell>
          <cell r="P31">
            <v>371862000</v>
          </cell>
          <cell r="Q31">
            <v>7437240</v>
          </cell>
          <cell r="R31">
            <v>120000</v>
          </cell>
          <cell r="S31">
            <v>7317240</v>
          </cell>
        </row>
        <row r="32">
          <cell r="B32" t="str">
            <v>ROBERT BOSCH LTDA.</v>
          </cell>
          <cell r="C32">
            <v>900184924</v>
          </cell>
          <cell r="D32" t="str">
            <v>SALUD</v>
          </cell>
          <cell r="M32" t="str">
            <v>Siin dato</v>
          </cell>
          <cell r="N32" t="e">
            <v>#VALUE!</v>
          </cell>
          <cell r="O32" t="str">
            <v>Sin dato</v>
          </cell>
          <cell r="P32">
            <v>6317278508</v>
          </cell>
          <cell r="Q32">
            <v>126345570.16</v>
          </cell>
          <cell r="R32">
            <v>0</v>
          </cell>
          <cell r="S32">
            <v>126345570.16</v>
          </cell>
        </row>
        <row r="33">
          <cell r="B33" t="str">
            <v>AGP DE COLOMBIA SA</v>
          </cell>
          <cell r="C33">
            <v>860535706</v>
          </cell>
          <cell r="D33" t="str">
            <v>ARL</v>
          </cell>
          <cell r="E33" t="str">
            <v>Willis Towers Watson Colombia Corredores De Seguros S.A.</v>
          </cell>
          <cell r="F33" t="str">
            <v>Kyrha Bohorquez</v>
          </cell>
          <cell r="G33" t="str">
            <v>AGR</v>
          </cell>
          <cell r="I33" t="str">
            <v>kyrha.bohorquez@segurosbolivar.com
mdelgado@agpglass.com</v>
          </cell>
          <cell r="J33" t="str">
            <v>Bogotá D.C.</v>
          </cell>
          <cell r="K33" t="str">
            <v>Directos 351
Temporales 42</v>
          </cell>
          <cell r="M33" t="str">
            <v>Siin dato</v>
          </cell>
          <cell r="N33" t="e">
            <v>#VALUE!</v>
          </cell>
          <cell r="O33" t="str">
            <v>Manufactura y Construcción</v>
          </cell>
          <cell r="Q33">
            <v>0</v>
          </cell>
          <cell r="R33">
            <v>0</v>
          </cell>
          <cell r="S33">
            <v>0</v>
          </cell>
        </row>
        <row r="34">
          <cell r="B34" t="str">
            <v>9ONCE SEGURIDAD LTDA</v>
          </cell>
          <cell r="C34">
            <v>901211278</v>
          </cell>
          <cell r="D34" t="str">
            <v>ARL</v>
          </cell>
          <cell r="E34" t="str">
            <v>Bastet Asesores De Seguros Sociedad Limitada</v>
          </cell>
          <cell r="F34" t="str">
            <v>Adriana Castañeda</v>
          </cell>
          <cell r="G34" t="str">
            <v>AGR</v>
          </cell>
          <cell r="I34" t="str">
            <v>adriana.castaneda.aguilar@segurosbolivar.com</v>
          </cell>
          <cell r="J34" t="str">
            <v>Bogotá D.C.</v>
          </cell>
          <cell r="K34" t="str">
            <v>Directos 80
Temporales 5</v>
          </cell>
          <cell r="M34" t="str">
            <v>Siin dato</v>
          </cell>
          <cell r="N34" t="e">
            <v>#VALUE!</v>
          </cell>
          <cell r="O34" t="str">
            <v>TVT</v>
          </cell>
          <cell r="Q34">
            <v>0</v>
          </cell>
          <cell r="R34">
            <v>0</v>
          </cell>
          <cell r="S34">
            <v>0</v>
          </cell>
        </row>
        <row r="35">
          <cell r="B35" t="str">
            <v>AEROESTAR LTDA</v>
          </cell>
          <cell r="C35">
            <v>900132478</v>
          </cell>
          <cell r="D35" t="str">
            <v>ARL</v>
          </cell>
          <cell r="E35" t="str">
            <v>Gina Paola Chacon Castano</v>
          </cell>
          <cell r="F35" t="str">
            <v>Federman Restrepo</v>
          </cell>
          <cell r="G35" t="str">
            <v>AGR</v>
          </cell>
          <cell r="I35" t="str">
            <v>federman.restrepo@segurosbolivar.com</v>
          </cell>
          <cell r="J35" t="str">
            <v>Villavicencio</v>
          </cell>
          <cell r="K35" t="str">
            <v>Directos 21
Indirectos 12</v>
          </cell>
          <cell r="L35" t="str">
            <v>Siin dato</v>
          </cell>
          <cell r="M35" t="str">
            <v>Siin dato</v>
          </cell>
          <cell r="N35" t="e">
            <v>#VALUE!</v>
          </cell>
          <cell r="O35" t="str">
            <v>TVT</v>
          </cell>
          <cell r="Q35">
            <v>0</v>
          </cell>
          <cell r="R35">
            <v>0</v>
          </cell>
          <cell r="S35">
            <v>0</v>
          </cell>
        </row>
        <row r="36">
          <cell r="B36" t="str">
            <v>AFA CONSULTORES Y CONSTRUCTORES SA</v>
          </cell>
          <cell r="C36">
            <v>890403012</v>
          </cell>
          <cell r="D36" t="str">
            <v>ARL</v>
          </cell>
          <cell r="F36" t="str">
            <v>Gina Alvarez</v>
          </cell>
          <cell r="G36" t="str">
            <v>AGR</v>
          </cell>
          <cell r="I36" t="str">
            <v>gina.alvarez@segurosbolivar.com</v>
          </cell>
          <cell r="J36" t="str">
            <v>Cartagena</v>
          </cell>
          <cell r="K36" t="str">
            <v>Directos 40
Indirectos 11
Temporales 7</v>
          </cell>
          <cell r="L36" t="str">
            <v>Siin dato</v>
          </cell>
          <cell r="M36" t="str">
            <v>Siin dato</v>
          </cell>
          <cell r="N36" t="e">
            <v>#VALUE!</v>
          </cell>
          <cell r="O36" t="str">
            <v>ZONA NORTE</v>
          </cell>
          <cell r="Q36">
            <v>0</v>
          </cell>
          <cell r="R36">
            <v>0</v>
          </cell>
          <cell r="S36">
            <v>0</v>
          </cell>
        </row>
        <row r="37">
          <cell r="B37" t="str">
            <v>COMPANÍA DE SEGUROS BOLÍVAR SA</v>
          </cell>
          <cell r="C37">
            <v>860002503</v>
          </cell>
          <cell r="D37" t="str">
            <v>ARL, VIDA Y SALUD</v>
          </cell>
          <cell r="E37" t="str">
            <v>NA</v>
          </cell>
          <cell r="F37" t="str">
            <v>Diana Merchan</v>
          </cell>
          <cell r="I37" t="str">
            <v>diana.merchan@segurosbolivar.com</v>
          </cell>
          <cell r="J37" t="str">
            <v>Bogotá D.C.</v>
          </cell>
          <cell r="K37" t="str">
            <v>Directos 3541
Indirectos 312</v>
          </cell>
          <cell r="L37" t="str">
            <v>Siin dato</v>
          </cell>
          <cell r="M37" t="str">
            <v>Siin dato</v>
          </cell>
          <cell r="N37" t="e">
            <v>#VALUE!</v>
          </cell>
          <cell r="O37" t="str">
            <v>Servicio y Comercio</v>
          </cell>
          <cell r="P37">
            <v>132096988756</v>
          </cell>
          <cell r="Q37">
            <v>2641939775.1199999</v>
          </cell>
          <cell r="R37">
            <v>0</v>
          </cell>
          <cell r="S37">
            <v>2641939775.1199999</v>
          </cell>
        </row>
        <row r="38">
          <cell r="B38" t="str">
            <v>COSMOTRANS SA</v>
          </cell>
          <cell r="C38">
            <v>811036744</v>
          </cell>
          <cell r="D38" t="str">
            <v>ARL</v>
          </cell>
          <cell r="E38" t="str">
            <v>NA</v>
          </cell>
          <cell r="F38" t="str">
            <v>Marcela Buelvas</v>
          </cell>
          <cell r="G38" t="str">
            <v>AGR</v>
          </cell>
          <cell r="I38" t="str">
            <v>marcela.buelvas@segurosbolivar.com</v>
          </cell>
          <cell r="J38" t="str">
            <v>Bogotá D.C.</v>
          </cell>
          <cell r="K38" t="str">
            <v>Directos 146</v>
          </cell>
          <cell r="L38" t="str">
            <v>Siin dato</v>
          </cell>
          <cell r="M38" t="str">
            <v>Siin dato</v>
          </cell>
          <cell r="N38" t="e">
            <v>#VALUE!</v>
          </cell>
          <cell r="O38" t="str">
            <v>TVT</v>
          </cell>
          <cell r="Q38">
            <v>0</v>
          </cell>
          <cell r="R38">
            <v>0</v>
          </cell>
          <cell r="S38">
            <v>0</v>
          </cell>
        </row>
        <row r="39">
          <cell r="B39" t="str">
            <v>ASUMIR SAS</v>
          </cell>
          <cell r="C39">
            <v>800161231</v>
          </cell>
          <cell r="D39" t="str">
            <v>ARL</v>
          </cell>
          <cell r="E39" t="str">
            <v>Ubaldo Antonio Morales Macia</v>
          </cell>
          <cell r="F39" t="str">
            <v>Luz Medina</v>
          </cell>
          <cell r="G39" t="str">
            <v>AGR</v>
          </cell>
          <cell r="I39" t="str">
            <v>luz.medina@segurosbolivar.com</v>
          </cell>
          <cell r="J39" t="str">
            <v>Cartagena</v>
          </cell>
          <cell r="K39" t="str">
            <v>Directos 267</v>
          </cell>
          <cell r="L39" t="str">
            <v>Siin dato</v>
          </cell>
          <cell r="M39" t="str">
            <v>Siin dato</v>
          </cell>
          <cell r="N39" t="e">
            <v>#VALUE!</v>
          </cell>
          <cell r="O39" t="str">
            <v>ZONA NORTE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</row>
        <row r="40">
          <cell r="B40" t="str">
            <v>CAJA DE AUXILIOS Y PRESTACIONES ACDAC</v>
          </cell>
          <cell r="C40">
            <v>860007379</v>
          </cell>
          <cell r="D40" t="str">
            <v>ARL</v>
          </cell>
          <cell r="E40" t="str">
            <v>Su Maxima Ltda Y Cia S En C Asesoria En Seguros Su Maxima As</v>
          </cell>
          <cell r="F40" t="str">
            <v>Yeimi Castro</v>
          </cell>
          <cell r="G40" t="str">
            <v>AGR</v>
          </cell>
          <cell r="I40" t="str">
            <v>yeimi.castro@segurosbolivar.com</v>
          </cell>
          <cell r="J40" t="str">
            <v>Bogotá D.C.</v>
          </cell>
          <cell r="K40" t="str">
            <v>Directos 27
Indirectos 8</v>
          </cell>
          <cell r="L40" t="str">
            <v>Siin dato</v>
          </cell>
          <cell r="M40" t="str">
            <v>Siin dato</v>
          </cell>
          <cell r="N40" t="e">
            <v>#VALUE!</v>
          </cell>
          <cell r="O40" t="str">
            <v>PYMES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B41" t="str">
            <v>ACTIVIDADES DE INSTALACIONES Y SERVICIOS COBRA SA</v>
          </cell>
          <cell r="C41">
            <v>830040872</v>
          </cell>
          <cell r="D41" t="str">
            <v>ARL</v>
          </cell>
          <cell r="E41" t="str">
            <v>Delima Marsh S.A. Los Corredores De Seguros</v>
          </cell>
          <cell r="F41" t="str">
            <v>Helen Sereno</v>
          </cell>
          <cell r="G41" t="str">
            <v>AGR</v>
          </cell>
          <cell r="I41" t="str">
            <v>helen.sereno@segurosbolivar.com</v>
          </cell>
          <cell r="J41" t="str">
            <v>Bogotá D.C.</v>
          </cell>
          <cell r="K41" t="str">
            <v>Directos 1260
Indirectos 424</v>
          </cell>
          <cell r="L41" t="str">
            <v>Siin dato</v>
          </cell>
          <cell r="M41" t="str">
            <v>Siin dato</v>
          </cell>
          <cell r="N41" t="e">
            <v>#VALUE!</v>
          </cell>
          <cell r="O41" t="str">
            <v>HIDROCARBUROS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</row>
        <row r="42">
          <cell r="B42" t="str">
            <v>ALFACER DEL CARIBE SA</v>
          </cell>
          <cell r="C42">
            <v>900184722</v>
          </cell>
          <cell r="D42" t="str">
            <v>ARL</v>
          </cell>
          <cell r="E42" t="str">
            <v>Willis Towers Watson Colombia Corredores De Seguros S.A.</v>
          </cell>
          <cell r="F42" t="str">
            <v>Geyber Beltran</v>
          </cell>
          <cell r="G42" t="str">
            <v>AGR</v>
          </cell>
          <cell r="I42" t="str">
            <v>geyber.beltran@segurosbolivar.com</v>
          </cell>
          <cell r="J42" t="str">
            <v>Bogotá D.C.</v>
          </cell>
          <cell r="K42" t="str">
            <v>Directos 1100
Temporales 133</v>
          </cell>
          <cell r="L42" t="str">
            <v>Siin dato</v>
          </cell>
          <cell r="M42" t="str">
            <v>Siin dato</v>
          </cell>
          <cell r="N42" t="e">
            <v>#VALUE!</v>
          </cell>
          <cell r="O42" t="str">
            <v>MANUFACTURA Y CONSTRUCCIÓN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550AA-5219-4EC5-BBFC-6AFE85826C23}">
  <dimension ref="A1:X52"/>
  <sheetViews>
    <sheetView showGridLines="0" tabSelected="1" topLeftCell="A13" zoomScale="55" zoomScaleNormal="80" workbookViewId="0">
      <selection activeCell="J22" sqref="J22"/>
    </sheetView>
  </sheetViews>
  <sheetFormatPr baseColWidth="10" defaultColWidth="12.5546875" defaultRowHeight="13.2" outlineLevelRow="1" x14ac:dyDescent="0.25"/>
  <cols>
    <col min="1" max="1" width="2.44140625" style="1" customWidth="1"/>
    <col min="2" max="2" width="4.77734375" style="1" customWidth="1"/>
    <col min="3" max="3" width="15" style="1" customWidth="1"/>
    <col min="4" max="4" width="22.44140625" style="1" customWidth="1"/>
    <col min="5" max="5" width="35.44140625" style="1" customWidth="1"/>
    <col min="6" max="6" width="52.77734375" style="1" customWidth="1"/>
    <col min="7" max="8" width="17.77734375" style="1" customWidth="1"/>
    <col min="9" max="9" width="24.5546875" style="1" customWidth="1"/>
    <col min="10" max="10" width="29.5546875" style="1" customWidth="1"/>
    <col min="11" max="11" width="12.21875" style="1" customWidth="1"/>
    <col min="12" max="17" width="4.21875" style="1" customWidth="1"/>
    <col min="18" max="18" width="3.77734375" style="1" customWidth="1"/>
    <col min="19" max="23" width="4.21875" style="1" customWidth="1"/>
    <col min="24" max="24" width="75.5546875" style="2" customWidth="1"/>
    <col min="25" max="16384" width="12.5546875" style="1"/>
  </cols>
  <sheetData>
    <row r="1" spans="1:24" ht="13.8" thickBot="1" x14ac:dyDescent="0.3"/>
    <row r="2" spans="1:24" ht="18.75" customHeight="1" x14ac:dyDescent="0.25">
      <c r="A2" s="3"/>
      <c r="B2" s="52" t="s">
        <v>84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4"/>
    </row>
    <row r="3" spans="1:24" s="4" customFormat="1" ht="18.75" customHeight="1" x14ac:dyDescent="0.3">
      <c r="A3" s="3"/>
      <c r="B3" s="55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7"/>
    </row>
    <row r="4" spans="1:24" s="4" customFormat="1" ht="18.75" customHeight="1" x14ac:dyDescent="0.3">
      <c r="B4" s="55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7"/>
    </row>
    <row r="5" spans="1:24" s="4" customFormat="1" ht="15.75" customHeight="1" x14ac:dyDescent="0.3">
      <c r="A5" s="3"/>
      <c r="B5" s="58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60"/>
    </row>
    <row r="6" spans="1:24" s="4" customFormat="1" ht="16.5" customHeight="1" x14ac:dyDescent="0.3">
      <c r="A6" s="3"/>
      <c r="B6" s="61" t="s">
        <v>0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3"/>
    </row>
    <row r="7" spans="1:24" ht="18.75" customHeight="1" outlineLevel="1" x14ac:dyDescent="0.3">
      <c r="B7" s="5"/>
      <c r="K7" s="6"/>
      <c r="S7" s="7"/>
      <c r="X7" s="8"/>
    </row>
    <row r="8" spans="1:24" ht="24" customHeight="1" outlineLevel="1" x14ac:dyDescent="0.25">
      <c r="B8" s="5"/>
      <c r="X8" s="8"/>
    </row>
    <row r="9" spans="1:24" ht="24" customHeight="1" outlineLevel="1" x14ac:dyDescent="0.25">
      <c r="B9" s="5"/>
      <c r="X9" s="8"/>
    </row>
    <row r="10" spans="1:24" ht="24" customHeight="1" outlineLevel="1" x14ac:dyDescent="0.25">
      <c r="B10" s="5"/>
      <c r="I10" s="9"/>
      <c r="J10" s="9"/>
      <c r="X10" s="8"/>
    </row>
    <row r="11" spans="1:24" ht="24" customHeight="1" outlineLevel="1" x14ac:dyDescent="0.25">
      <c r="B11" s="5"/>
      <c r="X11" s="8"/>
    </row>
    <row r="12" spans="1:24" ht="24" customHeight="1" outlineLevel="1" x14ac:dyDescent="0.25">
      <c r="B12" s="5"/>
      <c r="X12" s="8"/>
    </row>
    <row r="13" spans="1:24" s="7" customFormat="1" ht="174.75" customHeight="1" x14ac:dyDescent="0.25">
      <c r="B13" s="5"/>
      <c r="C13" s="1"/>
      <c r="D13" s="1"/>
      <c r="E13" s="1"/>
      <c r="F13" s="1"/>
      <c r="G13" s="1"/>
      <c r="H13" s="1"/>
      <c r="I13" s="1"/>
      <c r="J13" s="1"/>
      <c r="X13" s="10"/>
    </row>
    <row r="14" spans="1:24" s="11" customFormat="1" ht="26.25" customHeight="1" x14ac:dyDescent="0.25">
      <c r="B14" s="42" t="s">
        <v>1</v>
      </c>
      <c r="C14" s="43"/>
      <c r="D14" s="43"/>
      <c r="E14" s="44"/>
      <c r="F14" s="65" t="s">
        <v>108</v>
      </c>
      <c r="G14" s="45"/>
      <c r="H14" s="45"/>
      <c r="I14" s="45"/>
      <c r="K14" s="12">
        <f ca="1">TODAY()</f>
        <v>46044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13"/>
    </row>
    <row r="15" spans="1:24" s="11" customFormat="1" ht="26.25" customHeight="1" x14ac:dyDescent="0.25">
      <c r="B15" s="42" t="s">
        <v>2</v>
      </c>
      <c r="C15" s="43"/>
      <c r="D15" s="43"/>
      <c r="E15" s="44"/>
      <c r="F15" s="65">
        <v>901246011</v>
      </c>
      <c r="G15" s="45"/>
      <c r="H15" s="45"/>
      <c r="I15" s="45"/>
      <c r="K15" s="12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13"/>
    </row>
    <row r="16" spans="1:24" s="11" customFormat="1" ht="26.25" customHeight="1" x14ac:dyDescent="0.3">
      <c r="B16" s="42" t="s">
        <v>3</v>
      </c>
      <c r="C16" s="43"/>
      <c r="D16" s="43"/>
      <c r="E16" s="44"/>
      <c r="F16" s="64">
        <v>1512658202003</v>
      </c>
      <c r="G16" s="64"/>
      <c r="H16" s="64"/>
      <c r="I16" s="6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3"/>
    </row>
    <row r="17" spans="1:24" s="11" customFormat="1" ht="26.25" customHeight="1" x14ac:dyDescent="0.25">
      <c r="B17" s="42" t="s">
        <v>4</v>
      </c>
      <c r="C17" s="43"/>
      <c r="D17" s="43"/>
      <c r="E17" s="44"/>
      <c r="F17" s="45" t="s">
        <v>106</v>
      </c>
      <c r="G17" s="45"/>
      <c r="H17" s="45"/>
      <c r="I17" s="45"/>
      <c r="K17" s="7" t="s">
        <v>5</v>
      </c>
      <c r="L17" s="15">
        <f>+L24-W24</f>
        <v>0.10526315789473686</v>
      </c>
      <c r="M17" s="15">
        <f t="shared" ref="M17:S17" si="0">+M24-L24</f>
        <v>0.26315789473684204</v>
      </c>
      <c r="N17" s="15">
        <f t="shared" si="0"/>
        <v>0.21052631578947367</v>
      </c>
      <c r="O17" s="15">
        <f t="shared" si="0"/>
        <v>0.10526315789473684</v>
      </c>
      <c r="P17" s="15">
        <f t="shared" si="0"/>
        <v>7.8947368421052655E-2</v>
      </c>
      <c r="Q17" s="15">
        <f t="shared" si="0"/>
        <v>0.10526315789473684</v>
      </c>
      <c r="R17" s="15">
        <f t="shared" si="0"/>
        <v>7.8947368421052655E-2</v>
      </c>
      <c r="S17" s="15">
        <f t="shared" si="0"/>
        <v>5.2631578947368363E-2</v>
      </c>
      <c r="T17" s="15">
        <f>+T24</f>
        <v>2.6315789473684209E-2</v>
      </c>
      <c r="U17" s="15">
        <f>+U24-T24</f>
        <v>5.2631578947368418E-2</v>
      </c>
      <c r="V17" s="15">
        <f>+V24-U24</f>
        <v>2.6315789473684209E-2</v>
      </c>
      <c r="W17" s="15">
        <f>+W24-V24</f>
        <v>7.8947368421052627E-2</v>
      </c>
      <c r="X17" s="13"/>
    </row>
    <row r="18" spans="1:24" s="11" customFormat="1" ht="26.25" customHeight="1" x14ac:dyDescent="0.25">
      <c r="B18" s="42" t="s">
        <v>6</v>
      </c>
      <c r="C18" s="43"/>
      <c r="D18" s="43"/>
      <c r="E18" s="44"/>
      <c r="F18" s="45" t="s">
        <v>72</v>
      </c>
      <c r="G18" s="45"/>
      <c r="H18" s="45"/>
      <c r="I18" s="45"/>
      <c r="K18" s="7" t="s">
        <v>7</v>
      </c>
      <c r="L18" s="16">
        <f>+L23-W23</f>
        <v>5.2631578947368418E-2</v>
      </c>
      <c r="M18" s="16">
        <f t="shared" ref="M18:S18" si="1">+M23-L23</f>
        <v>7.8947368421052627E-2</v>
      </c>
      <c r="N18" s="16">
        <f t="shared" si="1"/>
        <v>0.10526315789473684</v>
      </c>
      <c r="O18" s="16">
        <f t="shared" si="1"/>
        <v>0</v>
      </c>
      <c r="P18" s="16">
        <f t="shared" si="1"/>
        <v>0</v>
      </c>
      <c r="Q18" s="16">
        <f t="shared" si="1"/>
        <v>0</v>
      </c>
      <c r="R18" s="16">
        <f t="shared" si="1"/>
        <v>0</v>
      </c>
      <c r="S18" s="16">
        <f t="shared" si="1"/>
        <v>0</v>
      </c>
      <c r="T18" s="16">
        <f>+T23</f>
        <v>0</v>
      </c>
      <c r="U18" s="16">
        <f>+U23-T23</f>
        <v>0</v>
      </c>
      <c r="V18" s="16">
        <f>+V23-U23</f>
        <v>0</v>
      </c>
      <c r="W18" s="16">
        <f>+W23-V23</f>
        <v>0</v>
      </c>
      <c r="X18" s="13"/>
    </row>
    <row r="19" spans="1:24" s="11" customFormat="1" ht="26.25" customHeight="1" x14ac:dyDescent="0.3">
      <c r="B19" s="42" t="s">
        <v>8</v>
      </c>
      <c r="C19" s="43"/>
      <c r="D19" s="43"/>
      <c r="E19" s="44"/>
      <c r="F19" s="46">
        <v>3137939267</v>
      </c>
      <c r="G19" s="47"/>
      <c r="H19" s="47"/>
      <c r="I19" s="48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3"/>
    </row>
    <row r="20" spans="1:24" s="11" customFormat="1" ht="26.25" customHeight="1" x14ac:dyDescent="0.3">
      <c r="B20" s="42" t="s">
        <v>22</v>
      </c>
      <c r="C20" s="43"/>
      <c r="D20" s="43"/>
      <c r="E20" s="44"/>
      <c r="F20" s="45" t="s">
        <v>98</v>
      </c>
      <c r="G20" s="45"/>
      <c r="H20" s="45"/>
      <c r="I20" s="45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3"/>
    </row>
    <row r="21" spans="1:24" s="11" customFormat="1" ht="39" customHeight="1" x14ac:dyDescent="0.3">
      <c r="B21" s="42" t="s">
        <v>23</v>
      </c>
      <c r="C21" s="43"/>
      <c r="D21" s="43"/>
      <c r="E21" s="44"/>
      <c r="F21" s="45" t="s">
        <v>74</v>
      </c>
      <c r="G21" s="45"/>
      <c r="H21" s="45"/>
      <c r="I21" s="45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3"/>
    </row>
    <row r="22" spans="1:24" s="11" customFormat="1" ht="26.25" customHeight="1" x14ac:dyDescent="0.3">
      <c r="B22" s="42" t="s">
        <v>24</v>
      </c>
      <c r="C22" s="43"/>
      <c r="D22" s="43"/>
      <c r="E22" s="44"/>
      <c r="F22" s="45" t="s">
        <v>73</v>
      </c>
      <c r="G22" s="45"/>
      <c r="H22" s="45"/>
      <c r="I22" s="45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3"/>
    </row>
    <row r="23" spans="1:24" ht="26.25" customHeight="1" x14ac:dyDescent="0.25">
      <c r="B23" s="42" t="s">
        <v>25</v>
      </c>
      <c r="C23" s="43"/>
      <c r="D23" s="43"/>
      <c r="E23" s="44"/>
      <c r="F23" s="45" t="s">
        <v>107</v>
      </c>
      <c r="G23" s="45"/>
      <c r="H23" s="45"/>
      <c r="I23" s="45"/>
      <c r="J23" s="18"/>
      <c r="K23" s="19" t="s">
        <v>9</v>
      </c>
      <c r="L23" s="20">
        <f>(COUNTIF(L27:L45,2)/(COUNTIF($L$27:$S$45,1)+COUNTIF($L$27:$S$45,2)+COUNTIF($L$27:$S$45,3)))+W23</f>
        <v>5.2631578947368418E-2</v>
      </c>
      <c r="M23" s="20">
        <f t="shared" ref="M23:S23" si="2">(COUNTIF(M27:M45,2)/(COUNTIF($L$27:$S$45,1)+COUNTIF($L$27:$S$45,2)+COUNTIF($L$27:$S$45,3)))+L23</f>
        <v>0.13157894736842105</v>
      </c>
      <c r="N23" s="20">
        <f t="shared" si="2"/>
        <v>0.23684210526315788</v>
      </c>
      <c r="O23" s="20">
        <f t="shared" si="2"/>
        <v>0.23684210526315788</v>
      </c>
      <c r="P23" s="20">
        <f t="shared" si="2"/>
        <v>0.23684210526315788</v>
      </c>
      <c r="Q23" s="20">
        <f t="shared" si="2"/>
        <v>0.23684210526315788</v>
      </c>
      <c r="R23" s="20">
        <f t="shared" si="2"/>
        <v>0.23684210526315788</v>
      </c>
      <c r="S23" s="20">
        <f t="shared" si="2"/>
        <v>0.23684210526315788</v>
      </c>
      <c r="T23" s="20">
        <f>(COUNTIF(T27:T45,2)/(COUNTIF($L$27:$S$45,1)+COUNTIF($L$27:$S$45,2)+COUNTIF($L$27:$S$45,3)))</f>
        <v>0</v>
      </c>
      <c r="U23" s="20">
        <f>(COUNTIF(U27:U45,2)/(COUNTIF($L$27:$S$45,1)+COUNTIF($L$27:$S$45,2)+COUNTIF($L$27:$S$45,3)))+T23</f>
        <v>0</v>
      </c>
      <c r="V23" s="20">
        <f>(COUNTIF(V27:V45,2)/(COUNTIF($L$27:$S$45,1)+COUNTIF($L$27:$S$45,2)+COUNTIF($L$27:$S$45,3)))+U23</f>
        <v>0</v>
      </c>
      <c r="W23" s="20">
        <f>(COUNTIF(W27:W45,2)/(COUNTIF($L$27:$S$45,1)+COUNTIF($L$27:$S$45,2)+COUNTIF($L$27:$S$45,3)))+V23</f>
        <v>0</v>
      </c>
      <c r="X23" s="13"/>
    </row>
    <row r="24" spans="1:24" ht="35.25" customHeight="1" x14ac:dyDescent="0.25">
      <c r="B24" s="42" t="s">
        <v>26</v>
      </c>
      <c r="C24" s="43"/>
      <c r="D24" s="43"/>
      <c r="E24" s="44"/>
      <c r="F24" s="45" t="s">
        <v>32</v>
      </c>
      <c r="G24" s="45"/>
      <c r="H24" s="45"/>
      <c r="I24" s="45"/>
      <c r="J24" s="21"/>
      <c r="K24" s="22" t="s">
        <v>10</v>
      </c>
      <c r="L24" s="23">
        <f>(COUNTIF(L27:L45,1)+COUNTIF(L27:L45,2)+COUNTIF(L27:L45,3))/((COUNTIF($L$27:$S$45,1)+COUNTIF($L$27:$S$45,2)+COUNTIF($L$27:$S$45,3)))+W24</f>
        <v>0.28947368421052633</v>
      </c>
      <c r="M24" s="23">
        <f t="shared" ref="M24:S24" si="3">(COUNTIF(M27:M45,1)+COUNTIF(M27:M45,2)+COUNTIF(M27:M45,3))/((COUNTIF($L$27:$S$45,1)+COUNTIF($L$27:$S$45,2)+COUNTIF($L$27:$S$45,3)))+L24</f>
        <v>0.55263157894736836</v>
      </c>
      <c r="N24" s="23">
        <f t="shared" si="3"/>
        <v>0.76315789473684204</v>
      </c>
      <c r="O24" s="23">
        <f t="shared" si="3"/>
        <v>0.86842105263157887</v>
      </c>
      <c r="P24" s="23">
        <f t="shared" si="3"/>
        <v>0.94736842105263153</v>
      </c>
      <c r="Q24" s="23">
        <f t="shared" si="3"/>
        <v>1.0526315789473684</v>
      </c>
      <c r="R24" s="23">
        <f t="shared" si="3"/>
        <v>1.131578947368421</v>
      </c>
      <c r="S24" s="23">
        <f t="shared" si="3"/>
        <v>1.1842105263157894</v>
      </c>
      <c r="T24" s="23">
        <f>(COUNTIF(T27:T50,1)+COUNTIF(T27:T50,2)+COUNTIF(T27:T50,3))/((COUNTIF($L$27:$S$50,1)+COUNTIF($L$27:$S$50,2)+COUNTIF($L$27:$S$50,3)))</f>
        <v>2.6315789473684209E-2</v>
      </c>
      <c r="U24" s="23">
        <f>(COUNTIF(U27:U45,1)+COUNTIF(U27:U45,2)+COUNTIF(U27:U45,3))/((COUNTIF($L$27:$S$45,1)+COUNTIF($L$27:$S$45,2)+COUNTIF($L$27:$S$45,3)))+T24</f>
        <v>7.8947368421052627E-2</v>
      </c>
      <c r="V24" s="23">
        <f>(COUNTIF(V27:V45,1)+COUNTIF(V27:V45,2)+COUNTIF(V27:V45,3))/((COUNTIF($L$27:$S$45,1)+COUNTIF($L$27:$S$45,2)+COUNTIF($L$27:$S$45,3)))+U24</f>
        <v>0.10526315789473684</v>
      </c>
      <c r="W24" s="23">
        <f>(COUNTIF(W27:W45,1)+COUNTIF(W27:W45,2)+COUNTIF(W27:W45,3))/((COUNTIF($L$27:$S$45,1)+COUNTIF($L$27:$S$45,2)+COUNTIF($L$27:$S$45,3)))+V24</f>
        <v>0.18421052631578946</v>
      </c>
      <c r="X24" s="13"/>
    </row>
    <row r="25" spans="1:24" ht="15.75" customHeight="1" x14ac:dyDescent="0.25">
      <c r="B25" s="5"/>
      <c r="K25" s="24"/>
      <c r="L25" s="49" t="s">
        <v>11</v>
      </c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1"/>
      <c r="X25" s="13"/>
    </row>
    <row r="26" spans="1:24" ht="57" customHeight="1" x14ac:dyDescent="0.25">
      <c r="B26" s="25" t="s">
        <v>12</v>
      </c>
      <c r="C26" s="26" t="s">
        <v>27</v>
      </c>
      <c r="D26" s="26" t="s">
        <v>29</v>
      </c>
      <c r="E26" s="26" t="s">
        <v>31</v>
      </c>
      <c r="F26" s="26" t="s">
        <v>13</v>
      </c>
      <c r="G26" s="26" t="s">
        <v>14</v>
      </c>
      <c r="H26" s="26" t="s">
        <v>48</v>
      </c>
      <c r="I26" s="26" t="s">
        <v>15</v>
      </c>
      <c r="J26" s="26" t="s">
        <v>16</v>
      </c>
      <c r="K26" s="27" t="s">
        <v>17</v>
      </c>
      <c r="L26" s="28" t="s">
        <v>41</v>
      </c>
      <c r="M26" s="28" t="s">
        <v>42</v>
      </c>
      <c r="N26" s="28" t="s">
        <v>43</v>
      </c>
      <c r="O26" s="28" t="s">
        <v>44</v>
      </c>
      <c r="P26" s="28" t="s">
        <v>45</v>
      </c>
      <c r="Q26" s="28" t="s">
        <v>46</v>
      </c>
      <c r="R26" s="28" t="s">
        <v>35</v>
      </c>
      <c r="S26" s="28" t="s">
        <v>36</v>
      </c>
      <c r="T26" s="28" t="s">
        <v>37</v>
      </c>
      <c r="U26" s="28" t="s">
        <v>38</v>
      </c>
      <c r="V26" s="28" t="s">
        <v>39</v>
      </c>
      <c r="W26" s="28" t="s">
        <v>40</v>
      </c>
      <c r="X26" s="19" t="s">
        <v>18</v>
      </c>
    </row>
    <row r="27" spans="1:24" ht="46.95" customHeight="1" x14ac:dyDescent="0.25">
      <c r="A27" s="29"/>
      <c r="B27" s="30">
        <v>1</v>
      </c>
      <c r="C27" s="31" t="s">
        <v>30</v>
      </c>
      <c r="D27" s="31" t="s">
        <v>33</v>
      </c>
      <c r="E27" s="39" t="s">
        <v>34</v>
      </c>
      <c r="F27" s="32" t="s">
        <v>85</v>
      </c>
      <c r="G27" s="31" t="s">
        <v>20</v>
      </c>
      <c r="H27" s="33" t="s">
        <v>49</v>
      </c>
      <c r="I27" s="33" t="s">
        <v>54</v>
      </c>
      <c r="J27" s="34" t="s">
        <v>55</v>
      </c>
      <c r="K27" s="35">
        <f t="shared" ref="K27:K34" si="4">COUNTIF(L27:S27,"=2")/COUNTIF(L27:S27,"&gt;0")</f>
        <v>1</v>
      </c>
      <c r="L27" s="36">
        <v>2</v>
      </c>
      <c r="M27" s="36">
        <v>2</v>
      </c>
      <c r="N27" s="36">
        <v>2</v>
      </c>
      <c r="O27" s="36"/>
      <c r="P27" s="37"/>
      <c r="Q27" s="37"/>
      <c r="R27" s="37"/>
      <c r="S27" s="37"/>
      <c r="T27" s="36"/>
      <c r="U27" s="36"/>
      <c r="V27" s="36"/>
      <c r="W27" s="36"/>
      <c r="X27" s="38" t="s">
        <v>99</v>
      </c>
    </row>
    <row r="28" spans="1:24" ht="46.95" customHeight="1" x14ac:dyDescent="0.25">
      <c r="A28" s="29"/>
      <c r="B28" s="30">
        <v>2</v>
      </c>
      <c r="C28" s="31" t="s">
        <v>30</v>
      </c>
      <c r="D28" s="31" t="s">
        <v>33</v>
      </c>
      <c r="E28" s="40"/>
      <c r="F28" s="32" t="s">
        <v>87</v>
      </c>
      <c r="G28" s="31" t="s">
        <v>20</v>
      </c>
      <c r="H28" s="33" t="s">
        <v>53</v>
      </c>
      <c r="I28" s="33" t="s">
        <v>54</v>
      </c>
      <c r="J28" s="34" t="s">
        <v>55</v>
      </c>
      <c r="K28" s="35">
        <f t="shared" si="4"/>
        <v>0</v>
      </c>
      <c r="L28" s="36">
        <v>1</v>
      </c>
      <c r="M28" s="36"/>
      <c r="N28" s="36"/>
      <c r="O28" s="36"/>
      <c r="P28" s="37"/>
      <c r="Q28" s="37"/>
      <c r="R28" s="37"/>
      <c r="S28" s="37"/>
      <c r="T28" s="36"/>
      <c r="U28" s="36"/>
      <c r="V28" s="36"/>
      <c r="W28" s="36"/>
      <c r="X28" s="38" t="s">
        <v>76</v>
      </c>
    </row>
    <row r="29" spans="1:24" ht="46.95" customHeight="1" x14ac:dyDescent="0.25">
      <c r="A29" s="29"/>
      <c r="B29" s="30">
        <v>3</v>
      </c>
      <c r="C29" s="31" t="s">
        <v>30</v>
      </c>
      <c r="D29" s="31" t="s">
        <v>33</v>
      </c>
      <c r="E29" s="41"/>
      <c r="F29" s="32" t="s">
        <v>86</v>
      </c>
      <c r="G29" s="31" t="s">
        <v>20</v>
      </c>
      <c r="H29" s="33" t="s">
        <v>49</v>
      </c>
      <c r="I29" s="33" t="s">
        <v>54</v>
      </c>
      <c r="J29" s="34" t="s">
        <v>52</v>
      </c>
      <c r="K29" s="35">
        <f t="shared" si="4"/>
        <v>0</v>
      </c>
      <c r="L29" s="36"/>
      <c r="M29" s="36"/>
      <c r="N29" s="36">
        <v>1</v>
      </c>
      <c r="O29" s="36"/>
      <c r="P29" s="37"/>
      <c r="Q29" s="37"/>
      <c r="R29" s="37"/>
      <c r="S29" s="37"/>
      <c r="T29" s="36"/>
      <c r="U29" s="36"/>
      <c r="V29" s="36"/>
      <c r="W29" s="36"/>
      <c r="X29" s="38" t="s">
        <v>76</v>
      </c>
    </row>
    <row r="30" spans="1:24" ht="46.95" customHeight="1" x14ac:dyDescent="0.25">
      <c r="A30" s="29"/>
      <c r="B30" s="30">
        <v>4</v>
      </c>
      <c r="C30" s="31" t="s">
        <v>30</v>
      </c>
      <c r="D30" s="31" t="s">
        <v>33</v>
      </c>
      <c r="E30" s="39" t="s">
        <v>58</v>
      </c>
      <c r="F30" s="32" t="s">
        <v>89</v>
      </c>
      <c r="G30" s="31" t="s">
        <v>20</v>
      </c>
      <c r="H30" s="33" t="s">
        <v>53</v>
      </c>
      <c r="I30" s="33" t="s">
        <v>54</v>
      </c>
      <c r="J30" s="34" t="s">
        <v>55</v>
      </c>
      <c r="K30" s="35">
        <f t="shared" si="4"/>
        <v>1</v>
      </c>
      <c r="L30" s="36"/>
      <c r="M30" s="36">
        <v>2</v>
      </c>
      <c r="N30" s="36"/>
      <c r="O30" s="36"/>
      <c r="P30" s="37"/>
      <c r="Q30" s="37"/>
      <c r="R30" s="37"/>
      <c r="S30" s="37"/>
      <c r="T30" s="36"/>
      <c r="U30" s="36"/>
      <c r="V30" s="36"/>
      <c r="W30" s="36"/>
      <c r="X30" s="38" t="s">
        <v>100</v>
      </c>
    </row>
    <row r="31" spans="1:24" ht="44.55" customHeight="1" x14ac:dyDescent="0.25">
      <c r="A31" s="29"/>
      <c r="B31" s="30">
        <v>5</v>
      </c>
      <c r="C31" s="31" t="s">
        <v>30</v>
      </c>
      <c r="D31" s="31" t="s">
        <v>33</v>
      </c>
      <c r="E31" s="40"/>
      <c r="F31" s="32" t="s">
        <v>75</v>
      </c>
      <c r="G31" s="31" t="s">
        <v>20</v>
      </c>
      <c r="H31" s="33" t="s">
        <v>53</v>
      </c>
      <c r="I31" s="33" t="s">
        <v>54</v>
      </c>
      <c r="J31" s="34" t="s">
        <v>55</v>
      </c>
      <c r="K31" s="35">
        <f t="shared" si="4"/>
        <v>0</v>
      </c>
      <c r="L31" s="36"/>
      <c r="M31" s="36"/>
      <c r="N31" s="36">
        <v>1</v>
      </c>
      <c r="O31" s="36"/>
      <c r="P31" s="37"/>
      <c r="Q31" s="37"/>
      <c r="R31" s="37"/>
      <c r="S31" s="37"/>
      <c r="T31" s="36"/>
      <c r="U31" s="36"/>
      <c r="V31" s="36"/>
      <c r="W31" s="36"/>
      <c r="X31" s="38" t="s">
        <v>76</v>
      </c>
    </row>
    <row r="32" spans="1:24" ht="44.55" customHeight="1" x14ac:dyDescent="0.25">
      <c r="A32" s="29"/>
      <c r="B32" s="30">
        <v>6</v>
      </c>
      <c r="C32" s="31" t="s">
        <v>30</v>
      </c>
      <c r="D32" s="31" t="s">
        <v>33</v>
      </c>
      <c r="E32" s="41"/>
      <c r="F32" s="32" t="s">
        <v>88</v>
      </c>
      <c r="G32" s="31" t="s">
        <v>20</v>
      </c>
      <c r="H32" s="33" t="s">
        <v>53</v>
      </c>
      <c r="I32" s="33" t="s">
        <v>54</v>
      </c>
      <c r="J32" s="34" t="s">
        <v>55</v>
      </c>
      <c r="K32" s="35">
        <f t="shared" si="4"/>
        <v>0</v>
      </c>
      <c r="L32" s="36"/>
      <c r="M32" s="36"/>
      <c r="N32" s="36"/>
      <c r="O32" s="36"/>
      <c r="P32" s="37"/>
      <c r="Q32" s="37">
        <v>1</v>
      </c>
      <c r="R32" s="37"/>
      <c r="S32" s="37"/>
      <c r="T32" s="36"/>
      <c r="U32" s="36"/>
      <c r="V32" s="36"/>
      <c r="W32" s="36"/>
      <c r="X32" s="38" t="s">
        <v>76</v>
      </c>
    </row>
    <row r="33" spans="1:24" ht="48" customHeight="1" x14ac:dyDescent="0.25">
      <c r="A33" s="29"/>
      <c r="B33" s="30">
        <v>7</v>
      </c>
      <c r="C33" s="31" t="s">
        <v>47</v>
      </c>
      <c r="D33" s="31" t="s">
        <v>19</v>
      </c>
      <c r="E33" s="31" t="s">
        <v>50</v>
      </c>
      <c r="F33" s="32" t="s">
        <v>51</v>
      </c>
      <c r="G33" s="31" t="s">
        <v>20</v>
      </c>
      <c r="H33" s="33" t="s">
        <v>49</v>
      </c>
      <c r="I33" s="33" t="s">
        <v>54</v>
      </c>
      <c r="J33" s="34" t="s">
        <v>52</v>
      </c>
      <c r="K33" s="35">
        <f t="shared" si="4"/>
        <v>0.5</v>
      </c>
      <c r="L33" s="36">
        <v>2</v>
      </c>
      <c r="M33" s="36"/>
      <c r="N33" s="36">
        <v>2</v>
      </c>
      <c r="O33" s="36"/>
      <c r="P33" s="37">
        <v>1</v>
      </c>
      <c r="Q33" s="37"/>
      <c r="R33" s="37">
        <v>1</v>
      </c>
      <c r="S33" s="37"/>
      <c r="T33" s="36"/>
      <c r="U33" s="36"/>
      <c r="V33" s="36"/>
      <c r="W33" s="36"/>
      <c r="X33" s="38" t="s">
        <v>101</v>
      </c>
    </row>
    <row r="34" spans="1:24" ht="43.2" x14ac:dyDescent="0.25">
      <c r="A34" s="29"/>
      <c r="B34" s="30">
        <v>8</v>
      </c>
      <c r="C34" s="31" t="s">
        <v>30</v>
      </c>
      <c r="D34" s="31" t="s">
        <v>19</v>
      </c>
      <c r="E34" s="39" t="s">
        <v>60</v>
      </c>
      <c r="F34" s="32" t="s">
        <v>61</v>
      </c>
      <c r="G34" s="31" t="s">
        <v>20</v>
      </c>
      <c r="H34" s="33" t="s">
        <v>53</v>
      </c>
      <c r="I34" s="33" t="s">
        <v>54</v>
      </c>
      <c r="J34" s="34" t="s">
        <v>55</v>
      </c>
      <c r="K34" s="35">
        <f t="shared" si="4"/>
        <v>0</v>
      </c>
      <c r="L34" s="36"/>
      <c r="M34" s="36"/>
      <c r="N34" s="36">
        <v>1</v>
      </c>
      <c r="O34" s="36"/>
      <c r="P34" s="37"/>
      <c r="Q34" s="37"/>
      <c r="R34" s="37"/>
      <c r="S34" s="37"/>
      <c r="T34" s="36"/>
      <c r="U34" s="36"/>
      <c r="V34" s="36"/>
      <c r="W34" s="36"/>
      <c r="X34" s="38" t="s">
        <v>83</v>
      </c>
    </row>
    <row r="35" spans="1:24" ht="38.4" customHeight="1" x14ac:dyDescent="0.25">
      <c r="A35" s="29"/>
      <c r="B35" s="30"/>
      <c r="C35" s="31"/>
      <c r="D35" s="31"/>
      <c r="E35" s="40"/>
      <c r="F35" s="32" t="s">
        <v>102</v>
      </c>
      <c r="G35" s="31" t="s">
        <v>20</v>
      </c>
      <c r="H35" s="33" t="s">
        <v>59</v>
      </c>
      <c r="I35" s="33" t="s">
        <v>54</v>
      </c>
      <c r="J35" s="34" t="s">
        <v>55</v>
      </c>
      <c r="K35" s="35">
        <v>0</v>
      </c>
      <c r="L35" s="36"/>
      <c r="M35" s="36"/>
      <c r="N35" s="36">
        <v>2</v>
      </c>
      <c r="O35" s="36"/>
      <c r="P35" s="37"/>
      <c r="Q35" s="37"/>
      <c r="R35" s="37"/>
      <c r="S35" s="37"/>
      <c r="T35" s="36"/>
      <c r="U35" s="36"/>
      <c r="V35" s="36"/>
      <c r="W35" s="36"/>
      <c r="X35" s="38" t="s">
        <v>103</v>
      </c>
    </row>
    <row r="36" spans="1:24" ht="28.95" customHeight="1" x14ac:dyDescent="0.25">
      <c r="A36" s="29"/>
      <c r="B36" s="30">
        <v>9</v>
      </c>
      <c r="C36" s="31" t="s">
        <v>28</v>
      </c>
      <c r="D36" s="31" t="s">
        <v>19</v>
      </c>
      <c r="E36" s="40"/>
      <c r="F36" s="32" t="s">
        <v>71</v>
      </c>
      <c r="G36" s="31" t="s">
        <v>20</v>
      </c>
      <c r="H36" s="33" t="s">
        <v>92</v>
      </c>
      <c r="I36" s="33" t="s">
        <v>54</v>
      </c>
      <c r="J36" s="34" t="s">
        <v>93</v>
      </c>
      <c r="K36" s="35">
        <f t="shared" ref="K36:K45" si="5">COUNTIF(L36:S36,"=2")/COUNTIF(L36:S36,"&gt;0")</f>
        <v>0</v>
      </c>
      <c r="L36" s="36"/>
      <c r="M36" s="36">
        <v>1</v>
      </c>
      <c r="N36" s="36"/>
      <c r="O36" s="36"/>
      <c r="P36" s="37"/>
      <c r="Q36" s="37"/>
      <c r="R36" s="37"/>
      <c r="S36" s="37"/>
      <c r="T36" s="36"/>
      <c r="U36" s="36"/>
      <c r="V36" s="36"/>
      <c r="W36" s="36"/>
      <c r="X36" s="38"/>
    </row>
    <row r="37" spans="1:24" ht="27.45" customHeight="1" x14ac:dyDescent="0.25">
      <c r="A37" s="29"/>
      <c r="B37" s="30">
        <v>10</v>
      </c>
      <c r="C37" s="31" t="s">
        <v>30</v>
      </c>
      <c r="D37" s="31" t="s">
        <v>19</v>
      </c>
      <c r="E37" s="41"/>
      <c r="F37" s="32" t="s">
        <v>62</v>
      </c>
      <c r="G37" s="31" t="s">
        <v>20</v>
      </c>
      <c r="H37" s="33" t="s">
        <v>92</v>
      </c>
      <c r="I37" s="33" t="s">
        <v>54</v>
      </c>
      <c r="J37" s="34" t="s">
        <v>93</v>
      </c>
      <c r="K37" s="35">
        <f t="shared" si="5"/>
        <v>0</v>
      </c>
      <c r="L37" s="36"/>
      <c r="M37" s="36"/>
      <c r="N37" s="36"/>
      <c r="O37" s="36">
        <v>1</v>
      </c>
      <c r="P37" s="37"/>
      <c r="Q37" s="37"/>
      <c r="R37" s="37"/>
      <c r="S37" s="37"/>
      <c r="T37" s="36"/>
      <c r="U37" s="36"/>
      <c r="V37" s="36"/>
      <c r="W37" s="36"/>
      <c r="X37" s="38" t="s">
        <v>90</v>
      </c>
    </row>
    <row r="38" spans="1:24" ht="28.95" customHeight="1" x14ac:dyDescent="0.25">
      <c r="A38" s="29"/>
      <c r="B38" s="30">
        <v>11</v>
      </c>
      <c r="C38" s="31" t="s">
        <v>28</v>
      </c>
      <c r="D38" s="31" t="s">
        <v>63</v>
      </c>
      <c r="E38" s="39" t="s">
        <v>56</v>
      </c>
      <c r="F38" s="32" t="s">
        <v>64</v>
      </c>
      <c r="G38" s="31" t="s">
        <v>65</v>
      </c>
      <c r="H38" s="33" t="s">
        <v>59</v>
      </c>
      <c r="I38" s="33" t="s">
        <v>32</v>
      </c>
      <c r="J38" s="34" t="s">
        <v>52</v>
      </c>
      <c r="K38" s="35">
        <f t="shared" si="5"/>
        <v>0</v>
      </c>
      <c r="L38" s="36"/>
      <c r="M38" s="36">
        <v>1</v>
      </c>
      <c r="N38" s="36"/>
      <c r="O38" s="36"/>
      <c r="P38" s="37"/>
      <c r="Q38" s="37"/>
      <c r="R38" s="37"/>
      <c r="S38" s="37"/>
      <c r="T38" s="36"/>
      <c r="U38" s="36"/>
      <c r="V38" s="36"/>
      <c r="W38" s="36"/>
      <c r="X38" s="38" t="s">
        <v>77</v>
      </c>
    </row>
    <row r="39" spans="1:24" ht="28.8" x14ac:dyDescent="0.25">
      <c r="A39" s="29"/>
      <c r="B39" s="30">
        <v>12</v>
      </c>
      <c r="C39" s="31" t="s">
        <v>28</v>
      </c>
      <c r="D39" s="31" t="s">
        <v>63</v>
      </c>
      <c r="E39" s="40"/>
      <c r="F39" s="32" t="s">
        <v>66</v>
      </c>
      <c r="G39" s="31" t="s">
        <v>65</v>
      </c>
      <c r="H39" s="33" t="s">
        <v>59</v>
      </c>
      <c r="I39" s="33" t="s">
        <v>32</v>
      </c>
      <c r="J39" s="34" t="s">
        <v>68</v>
      </c>
      <c r="K39" s="35">
        <f t="shared" si="5"/>
        <v>0</v>
      </c>
      <c r="L39" s="36"/>
      <c r="M39" s="36">
        <v>1</v>
      </c>
      <c r="N39" s="36"/>
      <c r="O39" s="36"/>
      <c r="P39" s="37"/>
      <c r="Q39" s="37"/>
      <c r="R39" s="37"/>
      <c r="S39" s="37"/>
      <c r="T39" s="36"/>
      <c r="U39" s="36"/>
      <c r="V39" s="36"/>
      <c r="W39" s="36"/>
      <c r="X39" s="38" t="s">
        <v>78</v>
      </c>
    </row>
    <row r="40" spans="1:24" ht="28.8" x14ac:dyDescent="0.25">
      <c r="A40" s="29"/>
      <c r="B40" s="30">
        <v>13</v>
      </c>
      <c r="C40" s="31" t="s">
        <v>57</v>
      </c>
      <c r="D40" s="31" t="s">
        <v>63</v>
      </c>
      <c r="E40" s="40"/>
      <c r="F40" s="32" t="s">
        <v>67</v>
      </c>
      <c r="G40" s="31" t="s">
        <v>21</v>
      </c>
      <c r="H40" s="33" t="s">
        <v>59</v>
      </c>
      <c r="I40" s="33" t="s">
        <v>32</v>
      </c>
      <c r="J40" s="34" t="s">
        <v>69</v>
      </c>
      <c r="K40" s="35">
        <f t="shared" si="5"/>
        <v>0</v>
      </c>
      <c r="L40" s="36"/>
      <c r="M40" s="36">
        <v>1</v>
      </c>
      <c r="N40" s="36"/>
      <c r="O40" s="36"/>
      <c r="P40" s="37"/>
      <c r="Q40" s="37"/>
      <c r="R40" s="37"/>
      <c r="S40" s="37"/>
      <c r="T40" s="36"/>
      <c r="U40" s="36"/>
      <c r="V40" s="36"/>
      <c r="W40" s="36">
        <v>1</v>
      </c>
      <c r="X40" s="38"/>
    </row>
    <row r="41" spans="1:24" ht="28.8" x14ac:dyDescent="0.25">
      <c r="A41" s="29"/>
      <c r="B41" s="30">
        <v>14</v>
      </c>
      <c r="C41" s="31" t="s">
        <v>30</v>
      </c>
      <c r="D41" s="31" t="s">
        <v>63</v>
      </c>
      <c r="E41" s="40"/>
      <c r="F41" s="32" t="s">
        <v>91</v>
      </c>
      <c r="G41" s="31" t="s">
        <v>20</v>
      </c>
      <c r="H41" s="33" t="s">
        <v>92</v>
      </c>
      <c r="I41" s="33" t="s">
        <v>54</v>
      </c>
      <c r="J41" s="34" t="s">
        <v>93</v>
      </c>
      <c r="K41" s="35">
        <f t="shared" si="5"/>
        <v>0</v>
      </c>
      <c r="L41" s="36"/>
      <c r="M41" s="36">
        <v>1</v>
      </c>
      <c r="N41" s="36"/>
      <c r="O41" s="36"/>
      <c r="P41" s="37"/>
      <c r="Q41" s="37"/>
      <c r="R41" s="37"/>
      <c r="S41" s="37"/>
      <c r="T41" s="36"/>
      <c r="U41" s="36"/>
      <c r="V41" s="36"/>
      <c r="W41" s="36"/>
      <c r="X41" s="38"/>
    </row>
    <row r="42" spans="1:24" ht="25.5" customHeight="1" x14ac:dyDescent="0.25">
      <c r="A42" s="29"/>
      <c r="B42" s="30">
        <v>15</v>
      </c>
      <c r="C42" s="31" t="s">
        <v>30</v>
      </c>
      <c r="D42" s="31" t="s">
        <v>63</v>
      </c>
      <c r="E42" s="40"/>
      <c r="F42" s="32" t="s">
        <v>94</v>
      </c>
      <c r="G42" s="31" t="s">
        <v>65</v>
      </c>
      <c r="H42" s="33" t="s">
        <v>53</v>
      </c>
      <c r="I42" s="33" t="s">
        <v>95</v>
      </c>
      <c r="J42" s="34" t="s">
        <v>96</v>
      </c>
      <c r="K42" s="35">
        <f t="shared" si="5"/>
        <v>0.33333333333333331</v>
      </c>
      <c r="L42" s="36"/>
      <c r="M42" s="36">
        <v>2</v>
      </c>
      <c r="N42" s="36"/>
      <c r="O42" s="36">
        <v>1</v>
      </c>
      <c r="P42" s="37"/>
      <c r="Q42" s="37">
        <v>1</v>
      </c>
      <c r="R42" s="37"/>
      <c r="S42" s="37"/>
      <c r="T42" s="36"/>
      <c r="U42" s="36"/>
      <c r="V42" s="36"/>
      <c r="W42" s="36"/>
      <c r="X42" s="38" t="s">
        <v>105</v>
      </c>
    </row>
    <row r="43" spans="1:24" ht="25.5" customHeight="1" x14ac:dyDescent="0.25">
      <c r="A43" s="29"/>
      <c r="B43" s="30">
        <v>16</v>
      </c>
      <c r="C43" s="31" t="s">
        <v>30</v>
      </c>
      <c r="D43" s="31" t="s">
        <v>63</v>
      </c>
      <c r="E43" s="40"/>
      <c r="F43" s="32" t="s">
        <v>97</v>
      </c>
      <c r="G43" s="31" t="s">
        <v>65</v>
      </c>
      <c r="H43" s="33" t="s">
        <v>53</v>
      </c>
      <c r="I43" s="33" t="s">
        <v>95</v>
      </c>
      <c r="J43" s="34" t="s">
        <v>96</v>
      </c>
      <c r="K43" s="35">
        <f t="shared" si="5"/>
        <v>0.33333333333333331</v>
      </c>
      <c r="L43" s="36"/>
      <c r="M43" s="36"/>
      <c r="N43" s="36">
        <v>2</v>
      </c>
      <c r="O43" s="36"/>
      <c r="P43" s="37">
        <v>1</v>
      </c>
      <c r="Q43" s="37"/>
      <c r="R43" s="37">
        <v>1</v>
      </c>
      <c r="S43" s="37"/>
      <c r="T43" s="36"/>
      <c r="U43" s="36"/>
      <c r="V43" s="36"/>
      <c r="W43" s="36"/>
      <c r="X43" s="38" t="s">
        <v>104</v>
      </c>
    </row>
    <row r="44" spans="1:24" ht="22.05" customHeight="1" x14ac:dyDescent="0.25">
      <c r="A44" s="29"/>
      <c r="B44" s="30">
        <v>17</v>
      </c>
      <c r="C44" s="31" t="s">
        <v>30</v>
      </c>
      <c r="D44" s="31" t="s">
        <v>63</v>
      </c>
      <c r="E44" s="40"/>
      <c r="F44" s="32" t="s">
        <v>80</v>
      </c>
      <c r="G44" s="31" t="s">
        <v>65</v>
      </c>
      <c r="H44" s="33" t="s">
        <v>59</v>
      </c>
      <c r="I44" s="33" t="s">
        <v>32</v>
      </c>
      <c r="J44" s="34" t="s">
        <v>81</v>
      </c>
      <c r="K44" s="35">
        <f t="shared" si="5"/>
        <v>0</v>
      </c>
      <c r="L44" s="36">
        <v>1</v>
      </c>
      <c r="M44" s="36">
        <v>1</v>
      </c>
      <c r="N44" s="36">
        <v>1</v>
      </c>
      <c r="O44" s="36">
        <v>1</v>
      </c>
      <c r="P44" s="37">
        <v>1</v>
      </c>
      <c r="Q44" s="37">
        <v>1</v>
      </c>
      <c r="R44" s="37">
        <v>1</v>
      </c>
      <c r="S44" s="37">
        <v>1</v>
      </c>
      <c r="T44" s="36">
        <v>1</v>
      </c>
      <c r="U44" s="36">
        <v>1</v>
      </c>
      <c r="V44" s="36">
        <v>1</v>
      </c>
      <c r="W44" s="36">
        <v>1</v>
      </c>
      <c r="X44" s="38" t="s">
        <v>82</v>
      </c>
    </row>
    <row r="45" spans="1:24" ht="28.8" x14ac:dyDescent="0.25">
      <c r="A45" s="29"/>
      <c r="B45" s="30">
        <v>18</v>
      </c>
      <c r="C45" s="31" t="s">
        <v>30</v>
      </c>
      <c r="D45" s="31" t="s">
        <v>63</v>
      </c>
      <c r="E45" s="41"/>
      <c r="F45" s="32" t="s">
        <v>70</v>
      </c>
      <c r="G45" s="31" t="s">
        <v>21</v>
      </c>
      <c r="H45" s="33" t="s">
        <v>59</v>
      </c>
      <c r="I45" s="33" t="s">
        <v>32</v>
      </c>
      <c r="J45" s="34" t="s">
        <v>69</v>
      </c>
      <c r="K45" s="35">
        <f t="shared" si="5"/>
        <v>0</v>
      </c>
      <c r="L45" s="36"/>
      <c r="M45" s="36">
        <v>1</v>
      </c>
      <c r="N45" s="36"/>
      <c r="O45" s="36">
        <v>1</v>
      </c>
      <c r="P45" s="37"/>
      <c r="Q45" s="37">
        <v>1</v>
      </c>
      <c r="R45" s="37"/>
      <c r="S45" s="37">
        <v>1</v>
      </c>
      <c r="T45" s="36"/>
      <c r="U45" s="36">
        <v>1</v>
      </c>
      <c r="V45" s="36"/>
      <c r="W45" s="36">
        <v>1</v>
      </c>
      <c r="X45" s="38" t="s">
        <v>79</v>
      </c>
    </row>
    <row r="47" spans="1:24" ht="13.8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50" spans="3:4" x14ac:dyDescent="0.25">
      <c r="C50" s="11"/>
      <c r="D50" s="11"/>
    </row>
    <row r="51" spans="3:4" x14ac:dyDescent="0.25">
      <c r="C51" s="11"/>
      <c r="D51" s="11"/>
    </row>
    <row r="52" spans="3:4" x14ac:dyDescent="0.25">
      <c r="C52" s="11"/>
      <c r="D52" s="11"/>
    </row>
  </sheetData>
  <mergeCells count="29">
    <mergeCell ref="B16:E16"/>
    <mergeCell ref="F16:I16"/>
    <mergeCell ref="B14:E14"/>
    <mergeCell ref="F14:I14"/>
    <mergeCell ref="B15:E15"/>
    <mergeCell ref="F15:I15"/>
    <mergeCell ref="L25:W25"/>
    <mergeCell ref="E27:E29"/>
    <mergeCell ref="B2:X5"/>
    <mergeCell ref="B6:X6"/>
    <mergeCell ref="E38:E45"/>
    <mergeCell ref="B17:E17"/>
    <mergeCell ref="F17:I17"/>
    <mergeCell ref="B18:E18"/>
    <mergeCell ref="F18:I18"/>
    <mergeCell ref="B24:E24"/>
    <mergeCell ref="F24:I24"/>
    <mergeCell ref="B19:E19"/>
    <mergeCell ref="B20:E20"/>
    <mergeCell ref="F20:I20"/>
    <mergeCell ref="B21:E21"/>
    <mergeCell ref="F21:I21"/>
    <mergeCell ref="E30:E32"/>
    <mergeCell ref="E34:E37"/>
    <mergeCell ref="B23:E23"/>
    <mergeCell ref="F23:I23"/>
    <mergeCell ref="F19:I19"/>
    <mergeCell ref="B22:E22"/>
    <mergeCell ref="F22:I22"/>
  </mergeCells>
  <conditionalFormatting sqref="L27:W45">
    <cfRule type="cellIs" dxfId="2" priority="1" operator="equal">
      <formula>1</formula>
    </cfRule>
    <cfRule type="cellIs" dxfId="1" priority="2" operator="equal">
      <formula>2</formula>
    </cfRule>
    <cfRule type="cellIs" dxfId="0" priority="3" operator="equal">
      <formula>3</formula>
    </cfRule>
  </conditionalFormatting>
  <dataValidations count="1">
    <dataValidation type="list" allowBlank="1" showInputMessage="1" showErrorMessage="1" sqref="G27:G45" xr:uid="{252350AE-F4E9-4703-8A80-23BB7DA2547C}">
      <formula1>"Virtual, Presencial, Virtual y Presencial"</formula1>
    </dataValidation>
  </dataValidations>
  <pageMargins left="0.7" right="0.7" top="0.75" bottom="0.75" header="0.3" footer="0.3"/>
  <pageSetup paperSize="9" orientation="portrait" horizontalDpi="4294967292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trabajo SEM CESAR (2)</vt:lpstr>
      <vt:lpstr>'Plan de trabajo SEM CESAR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Rivero</dc:creator>
  <cp:lastModifiedBy>Andrea Fernandez De Luque</cp:lastModifiedBy>
  <dcterms:created xsi:type="dcterms:W3CDTF">2023-12-26T14:18:40Z</dcterms:created>
  <dcterms:modified xsi:type="dcterms:W3CDTF">2026-01-22T20:47:03Z</dcterms:modified>
</cp:coreProperties>
</file>